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4\04_2025_Прил. к Выписке\"/>
    </mc:Choice>
  </mc:AlternateContent>
  <xr:revisionPtr revIDLastSave="0" documentId="13_ncr:1_{ED05CECA-AB11-44FC-B93C-9104818D8786}" xr6:coauthVersionLast="47" xr6:coauthVersionMax="47" xr10:uidLastSave="{00000000-0000-0000-0000-000000000000}"/>
  <bookViews>
    <workbookView xWindow="-120" yWindow="-120" windowWidth="29040" windowHeight="15840" xr2:uid="{4AE6B79D-421F-4876-90E0-241D2BF1AF63}"/>
  </bookViews>
  <sheets>
    <sheet name="3.3.8 тариф (4)" sheetId="2" r:id="rId1"/>
    <sheet name="3.3.8 тариф" sheetId="1" state="hidden" r:id="rId2"/>
  </sheets>
  <definedNames>
    <definedName name="_xlnm.Print_Area" localSheetId="1">'3.3.8 тариф'!$A$1:$O$62</definedName>
    <definedName name="_xlnm.Print_Area" localSheetId="0">'3.3.8 тариф (4)'!$A$1:$I$68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1" i="2" l="1"/>
  <c r="A52" i="2" s="1"/>
  <c r="D38" i="2"/>
  <c r="D36" i="2"/>
  <c r="D37" i="2"/>
  <c r="D25" i="2"/>
  <c r="D24" i="2"/>
  <c r="A44" i="2"/>
  <c r="A45" i="2" s="1"/>
  <c r="A46" i="2" s="1"/>
  <c r="B41" i="2"/>
  <c r="B42" i="2" s="1"/>
  <c r="A41" i="2"/>
  <c r="A42" i="2" s="1"/>
  <c r="B32" i="2"/>
  <c r="B28" i="2"/>
  <c r="B29" i="2" s="1"/>
  <c r="B30" i="2" s="1"/>
  <c r="A28" i="2"/>
  <c r="A29" i="2" s="1"/>
  <c r="A30" i="2" s="1"/>
  <c r="A31" i="2" s="1"/>
  <c r="A32" i="2" s="1"/>
  <c r="A33" i="2" s="1"/>
  <c r="B20" i="2"/>
  <c r="B16" i="2"/>
  <c r="B17" i="2" s="1"/>
  <c r="B18" i="2" s="1"/>
  <c r="A16" i="2"/>
  <c r="A17" i="2" s="1"/>
  <c r="A18" i="2" s="1"/>
  <c r="A19" i="2" s="1"/>
  <c r="A20" i="2" s="1"/>
  <c r="A21" i="2" s="1"/>
  <c r="N47" i="1"/>
  <c r="N46" i="1"/>
  <c r="N45" i="1"/>
  <c r="A45" i="1"/>
  <c r="A46" i="1" s="1"/>
  <c r="N44" i="1"/>
  <c r="A38" i="1"/>
  <c r="A39" i="1" s="1"/>
  <c r="A40" i="1" s="1"/>
  <c r="B35" i="1"/>
  <c r="B36" i="1" s="1"/>
  <c r="A35" i="1"/>
  <c r="A36" i="1" s="1"/>
  <c r="B26" i="1"/>
  <c r="B22" i="1"/>
  <c r="B23" i="1" s="1"/>
  <c r="B24" i="1" s="1"/>
  <c r="A22" i="1"/>
  <c r="A23" i="1" s="1"/>
  <c r="A24" i="1" s="1"/>
  <c r="A25" i="1" s="1"/>
  <c r="A26" i="1" s="1"/>
  <c r="A27" i="1" s="1"/>
  <c r="B14" i="1"/>
  <c r="B10" i="1"/>
  <c r="B11" i="1" s="1"/>
  <c r="B12" i="1" s="1"/>
  <c r="A10" i="1"/>
  <c r="A11" i="1" s="1"/>
  <c r="A12" i="1" s="1"/>
  <c r="A13" i="1" s="1"/>
  <c r="A14" i="1" s="1"/>
  <c r="A15" i="1" s="1"/>
  <c r="S6" i="1"/>
  <c r="G38" i="1" s="1"/>
  <c r="G24" i="1" l="1"/>
  <c r="E9" i="1"/>
  <c r="E22" i="1"/>
  <c r="E36" i="1"/>
  <c r="E11" i="1"/>
  <c r="M15" i="1"/>
  <c r="G25" i="1"/>
  <c r="O15" i="1"/>
  <c r="E38" i="1"/>
  <c r="I11" i="1"/>
  <c r="E21" i="1"/>
  <c r="E23" i="1"/>
  <c r="I34" i="1"/>
  <c r="I38" i="1"/>
  <c r="G21" i="1"/>
  <c r="S7" i="1"/>
  <c r="E40" i="1"/>
  <c r="G13" i="1"/>
  <c r="I25" i="1"/>
  <c r="O9" i="1"/>
  <c r="M13" i="1"/>
  <c r="K25" i="1"/>
  <c r="K11" i="1"/>
  <c r="O13" i="1"/>
  <c r="G23" i="1"/>
  <c r="M25" i="1"/>
  <c r="K34" i="1"/>
  <c r="K38" i="1"/>
  <c r="M11" i="1"/>
  <c r="I21" i="1"/>
  <c r="I23" i="1"/>
  <c r="E39" i="1"/>
  <c r="K10" i="1"/>
  <c r="E15" i="1"/>
  <c r="E27" i="1"/>
  <c r="M10" i="1"/>
  <c r="I24" i="1"/>
  <c r="G11" i="1"/>
  <c r="M22" i="1"/>
  <c r="G34" i="1"/>
  <c r="K23" i="1"/>
  <c r="G10" i="1"/>
  <c r="E12" i="1"/>
  <c r="K14" i="1"/>
  <c r="M21" i="1"/>
  <c r="M23" i="1"/>
  <c r="K26" i="1"/>
  <c r="E35" i="1"/>
  <c r="I39" i="1"/>
  <c r="K12" i="1"/>
  <c r="G27" i="1"/>
  <c r="K9" i="1"/>
  <c r="E13" i="1"/>
  <c r="K22" i="1"/>
  <c r="M27" i="1"/>
  <c r="M9" i="1"/>
  <c r="E10" i="1"/>
  <c r="O11" i="1"/>
  <c r="E14" i="1"/>
  <c r="K21" i="1"/>
  <c r="E26" i="1"/>
  <c r="G39" i="1"/>
  <c r="I10" i="1"/>
  <c r="G12" i="1"/>
  <c r="M14" i="1"/>
  <c r="E24" i="1"/>
  <c r="M26" i="1"/>
  <c r="I35" i="1"/>
  <c r="K39" i="1"/>
  <c r="I12" i="1"/>
  <c r="K35" i="1"/>
  <c r="G15" i="1"/>
  <c r="G40" i="1"/>
  <c r="G9" i="1"/>
  <c r="O10" i="1"/>
  <c r="M12" i="1"/>
  <c r="I15" i="1"/>
  <c r="G22" i="1"/>
  <c r="K24" i="1"/>
  <c r="I27" i="1"/>
  <c r="G36" i="1"/>
  <c r="I40" i="1"/>
  <c r="I9" i="1"/>
  <c r="O12" i="1"/>
  <c r="K15" i="1"/>
  <c r="I22" i="1"/>
  <c r="E25" i="1"/>
  <c r="K27" i="1"/>
  <c r="K36" i="1"/>
  <c r="K40" i="1"/>
  <c r="M24" i="1"/>
  <c r="E34" i="1"/>
  <c r="G35" i="1"/>
  <c r="I36" i="1"/>
  <c r="O14" i="1"/>
  <c r="I13" i="1"/>
  <c r="G14" i="1"/>
  <c r="G26" i="1"/>
  <c r="K13" i="1"/>
  <c r="I14" i="1"/>
  <c r="I26" i="1"/>
</calcChain>
</file>

<file path=xl/sharedStrings.xml><?xml version="1.0" encoding="utf-8"?>
<sst xmlns="http://schemas.openxmlformats.org/spreadsheetml/2006/main" count="159" uniqueCount="66">
  <si>
    <t>Приложение 3.3.8</t>
  </si>
  <si>
    <t xml:space="preserve">к Тарифному соглашению </t>
  </si>
  <si>
    <t xml:space="preserve"> в системе ОМС Калининградской области  </t>
  </si>
  <si>
    <t xml:space="preserve">Тарифы стоимости  обращения (законченного случая лечения) по поводу заболевания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2025 году </t>
  </si>
  <si>
    <t>тариф на дому в 2024 г.</t>
  </si>
  <si>
    <t>К индекс.</t>
  </si>
  <si>
    <t>тариф на дому в 2025 г.</t>
  </si>
  <si>
    <t>№ п/п</t>
  </si>
  <si>
    <t>группа</t>
  </si>
  <si>
    <t>подгруппа</t>
  </si>
  <si>
    <t xml:space="preserve"> Стоимость (руб.)</t>
  </si>
  <si>
    <t>до 5 ует</t>
  </si>
  <si>
    <t>от 5  до 10 ует</t>
  </si>
  <si>
    <t>от 10  до 15 ует</t>
  </si>
  <si>
    <t>от 15  до 20 ует</t>
  </si>
  <si>
    <t>от 20  до 25 ует</t>
  </si>
  <si>
    <t>от 25 ует</t>
  </si>
  <si>
    <t>в МО</t>
  </si>
  <si>
    <t>на дому</t>
  </si>
  <si>
    <t>Тарифы стоимости  разовых посещений по поводу заболевания (незаконченного случая лечения)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2025 году.</t>
  </si>
  <si>
    <t>Тарифы стоимости  посещения неотложной медицинской помощи 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2025 году.</t>
  </si>
  <si>
    <t>Терапия</t>
  </si>
  <si>
    <t>Хирургия</t>
  </si>
  <si>
    <t>Тарифы стоимости  одного посещения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2025 году.***</t>
  </si>
  <si>
    <t>№</t>
  </si>
  <si>
    <t>Наименование цели посещения</t>
  </si>
  <si>
    <t>Стоимость, руб.</t>
  </si>
  <si>
    <t>2024 год</t>
  </si>
  <si>
    <t>Консультация</t>
  </si>
  <si>
    <t>Диспансерное наблюдение</t>
  </si>
  <si>
    <t>Профосмотр (стоматологическое обследование) в рамках мероприятий, утвержденных нормативными документами федерального и регионального уровня</t>
  </si>
  <si>
    <t>Другая уточненная медицинская помощь (с проведением профессиональной гигиены   полости рта (дети)</t>
  </si>
  <si>
    <t>Профилактические гигиенические мероприятия у детей  проводятся гигиенистами стоматологическими, зубными врачами, врачами-стоматологами детскими, врачами-стоматологами, врачами-стоматологами общей практики у детей  с субкомпенсированной и декомпенсированной формами интенсивности кариеса в разрезе следующих возрастных групп после предварительной санации полости рта:</t>
  </si>
  <si>
    <t>Возраст (лет)</t>
  </si>
  <si>
    <t>Индекс интенсивности кариеса</t>
  </si>
  <si>
    <t>3-6</t>
  </si>
  <si>
    <t>КП* = 3 и выше</t>
  </si>
  <si>
    <t>7-10</t>
  </si>
  <si>
    <t>КПУ**+КП = 6 и выше</t>
  </si>
  <si>
    <t>11-14</t>
  </si>
  <si>
    <t>КПУ = 5 и выше</t>
  </si>
  <si>
    <t>14-18</t>
  </si>
  <si>
    <t>КПУ = 7 и выше</t>
  </si>
  <si>
    <t xml:space="preserve">*   </t>
  </si>
  <si>
    <t xml:space="preserve">Кариес пломба </t>
  </si>
  <si>
    <t>**</t>
  </si>
  <si>
    <t xml:space="preserve">Кариес пломба удаленная  </t>
  </si>
  <si>
    <t>***</t>
  </si>
  <si>
    <t>при оказании медицинской помощи в условиях передвижного мобильного комплекса применяется повышающий коэффициент (К=1,05)</t>
  </si>
  <si>
    <t>****</t>
  </si>
  <si>
    <t>при оказании медицинской помощи в отдельно выделенных структурных подразделениях медицинских организаций, работающих в режиме круглосуточного оказания медицинской помощи, применяется повышающий коффициент (К=1,24)</t>
  </si>
  <si>
    <t>1.</t>
  </si>
  <si>
    <t>Профилактические гигиенические мероприятия у детей проводятся один раз в календарном году в медицинских организациях  по месту оказания  несовершеннолетнему  медицинской помощи (медицинские организации – фондодержатели) или в специализированных стоматологических  амбулаторно – поликлинических учреждениях (структурных подразделениях  стоматологических  амбулаторно – поликлинических учреждений).</t>
  </si>
  <si>
    <t>2.</t>
  </si>
  <si>
    <t>Компьютерная томография лицевого отдела черепа проводится в случае положительного решения врачебной комиссии медицинской организации для уточнения следующих диагнозов: K04.0, K04.1, K04.4- K04.7, K04.8, K08.1, K09.0-K09.2, K09.8. C04.8, С05.0, С05.8, С14.8, D16,5, D48.0, D48.7, D48.9, K10.2, Z01.2, S02.5, S03.2</t>
  </si>
  <si>
    <t>от 27 января 2025 года</t>
  </si>
  <si>
    <t>1 у.е.=</t>
  </si>
  <si>
    <t>у.е.</t>
  </si>
  <si>
    <t xml:space="preserve"> Коэффициент затратоемкости (КЗ)</t>
  </si>
  <si>
    <t>Уровни оказания медицинской помощи</t>
  </si>
  <si>
    <t>Тарифы стоимости  одного посещения при оказании первичной медико-санитарной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2025 году.***</t>
  </si>
  <si>
    <t>Компьютерная томография лицевого отдела черепа проводится по решению врачебной комиссии медицинской организации для уточнения следующих диагнозов: K04.0, K04.1, K04.4- K04.7, K04.8, K08.1, K09.0-K09.2, K09.8. C04.8, С05.0, С05.8, С14.8, D16,5, D48.0, D48.7, D48.9, K10.2, Z01.2, S02.5, S03.2</t>
  </si>
  <si>
    <t>(с изменениями от 31.03.2025 г.)</t>
  </si>
  <si>
    <t>к Выписке из Протокола заседания № 4</t>
  </si>
  <si>
    <t>Комиссии от 31.03.2025 года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</si>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</sst>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_р_._-;\-* #,##0_р_._-;_-* &quot;-&quot;_р_._-;_-@_-"/>
    <numFmt numFmtId="166" formatCode="_-* #,##0.00\ _₽_-;\-* #,##0.00\ _₽_-;_-* &quot;-&quot;??\ _₽_-;_-@_-"/>
    <numFmt numFmtId="167" formatCode="0.0"/>
    <numFmt numFmtId="168" formatCode="#,##0.00_ ;\-#,##0.00\ "/>
  </numFmts>
  <fonts count="10" x14ac:knownFonts="1">
    <font>
      <sz val="11"/>
      <color theme="1"/>
      <name val="Times New Roman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name val="Times New Roman"/>
      <family val="2"/>
      <charset val="204"/>
    </font>
    <font>
      <sz val="12"/>
      <color rgb="FFFF0000"/>
      <name val="Times New Roman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4" fillId="0" borderId="0" xfId="0" applyFont="1"/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164" fontId="1" fillId="0" borderId="19" xfId="0" applyNumberFormat="1" applyFont="1" applyBorder="1" applyAlignment="1">
      <alignment horizontal="center" vertical="top" wrapText="1"/>
    </xf>
    <xf numFmtId="164" fontId="1" fillId="0" borderId="20" xfId="0" applyNumberFormat="1" applyFont="1" applyBorder="1" applyAlignment="1">
      <alignment horizontal="center" vertical="top" wrapText="1"/>
    </xf>
    <xf numFmtId="164" fontId="1" fillId="0" borderId="16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21" xfId="0" applyNumberFormat="1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4" fontId="4" fillId="0" borderId="0" xfId="0" applyNumberFormat="1" applyFont="1"/>
    <xf numFmtId="166" fontId="4" fillId="0" borderId="0" xfId="0" applyNumberFormat="1" applyFont="1"/>
    <xf numFmtId="166" fontId="1" fillId="0" borderId="0" xfId="0" applyNumberFormat="1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16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vertical="center" wrapText="1"/>
    </xf>
    <xf numFmtId="164" fontId="1" fillId="0" borderId="2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" fillId="0" borderId="22" xfId="0" applyFont="1" applyBorder="1" applyAlignment="1">
      <alignment horizontal="center" vertical="top" textRotation="90" wrapText="1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/>
    </xf>
    <xf numFmtId="167" fontId="4" fillId="0" borderId="0" xfId="0" applyNumberFormat="1" applyFont="1" applyAlignment="1">
      <alignment horizontal="center" vertical="center"/>
    </xf>
    <xf numFmtId="0" fontId="1" fillId="0" borderId="11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" fillId="0" borderId="0" xfId="0" applyFont="1" applyAlignment="1">
      <alignment horizontal="center" vertical="top" textRotation="90" wrapText="1"/>
    </xf>
    <xf numFmtId="168" fontId="8" fillId="0" borderId="11" xfId="0" applyNumberFormat="1" applyFont="1" applyBorder="1" applyAlignment="1">
      <alignment horizontal="center" vertical="top" wrapText="1"/>
    </xf>
    <xf numFmtId="168" fontId="8" fillId="0" borderId="28" xfId="0" applyNumberFormat="1" applyFont="1" applyBorder="1" applyAlignment="1">
      <alignment horizontal="center" vertical="top" wrapText="1"/>
    </xf>
    <xf numFmtId="168" fontId="8" fillId="0" borderId="13" xfId="0" applyNumberFormat="1" applyFont="1" applyBorder="1" applyAlignment="1">
      <alignment horizontal="center" vertical="top" wrapText="1"/>
    </xf>
    <xf numFmtId="168" fontId="8" fillId="0" borderId="29" xfId="0" applyNumberFormat="1" applyFont="1" applyBorder="1" applyAlignment="1">
      <alignment horizontal="center" vertical="top" wrapText="1"/>
    </xf>
    <xf numFmtId="168" fontId="8" fillId="0" borderId="16" xfId="0" applyNumberFormat="1" applyFont="1" applyBorder="1" applyAlignment="1">
      <alignment horizontal="center" vertical="top" wrapText="1"/>
    </xf>
    <xf numFmtId="168" fontId="8" fillId="0" borderId="30" xfId="0" applyNumberFormat="1" applyFont="1" applyBorder="1" applyAlignment="1">
      <alignment horizontal="center" vertical="top" wrapText="1"/>
    </xf>
    <xf numFmtId="168" fontId="8" fillId="0" borderId="8" xfId="0" applyNumberFormat="1" applyFont="1" applyBorder="1" applyAlignment="1">
      <alignment horizontal="center" vertical="top" wrapText="1"/>
    </xf>
    <xf numFmtId="168" fontId="8" fillId="0" borderId="31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left" vertical="top" wrapText="1"/>
    </xf>
    <xf numFmtId="165" fontId="1" fillId="0" borderId="4" xfId="0" applyNumberFormat="1" applyFont="1" applyBorder="1" applyAlignment="1">
      <alignment horizontal="left" vertical="top" wrapText="1"/>
    </xf>
    <xf numFmtId="165" fontId="1" fillId="0" borderId="5" xfId="0" applyNumberFormat="1" applyFont="1" applyBorder="1" applyAlignment="1">
      <alignment horizontal="left" vertical="top" wrapText="1"/>
    </xf>
    <xf numFmtId="165" fontId="1" fillId="0" borderId="3" xfId="0" applyNumberFormat="1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textRotation="90" wrapText="1"/>
    </xf>
    <xf numFmtId="0" fontId="1" fillId="0" borderId="3" xfId="0" applyFont="1" applyBorder="1" applyAlignment="1">
      <alignment horizontal="left" textRotation="90" wrapText="1"/>
    </xf>
    <xf numFmtId="0" fontId="8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9" fillId="0" borderId="0" xfId="0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44D61-0DCA-4BC8-B6A0-FC547534EDC5}">
  <sheetPr>
    <pageSetUpPr fitToPage="1"/>
  </sheetPr>
  <dimension ref="A1:M69"/>
  <sheetViews>
    <sheetView tabSelected="1" zoomScaleNormal="100" workbookViewId="0">
      <pane xSplit="3" ySplit="14" topLeftCell="D15" activePane="bottomRight" state="frozen"/>
      <selection pane="topRight" activeCell="D1" sqref="D1"/>
      <selection pane="bottomLeft" activeCell="A6" sqref="A6"/>
      <selection pane="bottomRight" activeCell="I1" sqref="I1"/>
    </sheetView>
  </sheetViews>
  <sheetFormatPr defaultRowHeight="15.75" x14ac:dyDescent="0.25"/>
  <cols>
    <col min="1" max="1" width="6.28515625" style="1" customWidth="1"/>
    <col min="2" max="3" width="4.7109375" style="1" customWidth="1"/>
    <col min="4" max="4" width="12.42578125" style="1" customWidth="1"/>
    <col min="5" max="5" width="15.85546875" style="1" customWidth="1"/>
    <col min="6" max="6" width="14.85546875" style="1" customWidth="1"/>
    <col min="7" max="7" width="15.28515625" style="1" customWidth="1"/>
    <col min="8" max="8" width="14.42578125" style="1" customWidth="1"/>
    <col min="9" max="9" width="16" style="1" customWidth="1"/>
    <col min="10" max="10" width="0" style="1" hidden="1" customWidth="1"/>
    <col min="11" max="11" width="14.28515625" style="1" hidden="1" customWidth="1"/>
    <col min="12" max="12" width="10.28515625" style="1" customWidth="1"/>
    <col min="13" max="13" width="14.28515625" style="1" customWidth="1"/>
    <col min="14" max="16384" width="9.140625" style="1"/>
  </cols>
  <sheetData>
    <row r="1" spans="1:13" x14ac:dyDescent="0.25">
      <c r="I1" s="117" t="s">
        <v>65</v>
      </c>
    </row>
    <row r="2" spans="1:13" x14ac:dyDescent="0.25">
      <c r="I2" s="70" t="s">
        <v>63</v>
      </c>
    </row>
    <row r="3" spans="1:13" x14ac:dyDescent="0.25">
      <c r="I3" s="70" t="s">
        <v>64</v>
      </c>
    </row>
    <row r="5" spans="1:13" ht="18.75" customHeight="1" x14ac:dyDescent="0.25">
      <c r="I5" s="2" t="s">
        <v>0</v>
      </c>
      <c r="J5" s="25" t="s">
        <v>56</v>
      </c>
      <c r="K5" s="49">
        <v>202.29</v>
      </c>
    </row>
    <row r="6" spans="1:13" x14ac:dyDescent="0.25">
      <c r="I6" s="2" t="s">
        <v>1</v>
      </c>
    </row>
    <row r="7" spans="1:13" x14ac:dyDescent="0.25">
      <c r="I7" s="2" t="s">
        <v>2</v>
      </c>
    </row>
    <row r="8" spans="1:13" x14ac:dyDescent="0.25">
      <c r="I8" s="2" t="s">
        <v>55</v>
      </c>
    </row>
    <row r="9" spans="1:13" x14ac:dyDescent="0.25">
      <c r="I9" s="2"/>
    </row>
    <row r="10" spans="1:13" ht="67.5" customHeight="1" x14ac:dyDescent="0.25">
      <c r="A10" s="97" t="s">
        <v>3</v>
      </c>
      <c r="B10" s="97"/>
      <c r="C10" s="97"/>
      <c r="D10" s="97"/>
      <c r="E10" s="97"/>
      <c r="F10" s="97"/>
      <c r="G10" s="97"/>
      <c r="H10" s="97"/>
      <c r="I10" s="97"/>
      <c r="K10" s="4"/>
      <c r="L10" s="4"/>
      <c r="M10" s="4"/>
    </row>
    <row r="11" spans="1:13" ht="20.25" customHeight="1" x14ac:dyDescent="0.25">
      <c r="A11" s="100" t="s">
        <v>62</v>
      </c>
      <c r="B11" s="100"/>
      <c r="C11" s="100"/>
      <c r="D11" s="100"/>
      <c r="E11" s="100"/>
      <c r="F11" s="100"/>
      <c r="G11" s="100"/>
      <c r="H11" s="100"/>
      <c r="I11" s="100"/>
      <c r="K11" s="4"/>
      <c r="L11" s="4"/>
      <c r="M11" s="4"/>
    </row>
    <row r="12" spans="1:13" ht="18.75" customHeight="1" x14ac:dyDescent="0.25">
      <c r="A12" s="98" t="s">
        <v>7</v>
      </c>
      <c r="B12" s="98" t="s">
        <v>8</v>
      </c>
      <c r="C12" s="98" t="s">
        <v>9</v>
      </c>
      <c r="D12" s="94" t="s">
        <v>58</v>
      </c>
      <c r="E12" s="95"/>
      <c r="F12" s="95"/>
      <c r="G12" s="95"/>
      <c r="H12" s="95"/>
      <c r="I12" s="96"/>
    </row>
    <row r="13" spans="1:13" ht="18.75" customHeight="1" x14ac:dyDescent="0.25">
      <c r="A13" s="98"/>
      <c r="B13" s="98"/>
      <c r="C13" s="99"/>
      <c r="D13" s="94" t="s">
        <v>59</v>
      </c>
      <c r="E13" s="95"/>
      <c r="F13" s="95"/>
      <c r="G13" s="95"/>
      <c r="H13" s="95"/>
      <c r="I13" s="96"/>
    </row>
    <row r="14" spans="1:13" ht="24.75" customHeight="1" x14ac:dyDescent="0.25">
      <c r="A14" s="98"/>
      <c r="B14" s="98"/>
      <c r="C14" s="99"/>
      <c r="D14" s="69">
        <v>1</v>
      </c>
      <c r="E14" s="69">
        <v>2</v>
      </c>
      <c r="F14" s="69">
        <v>3</v>
      </c>
      <c r="G14" s="69">
        <v>4</v>
      </c>
      <c r="H14" s="69">
        <v>5</v>
      </c>
      <c r="I14" s="69">
        <v>6</v>
      </c>
    </row>
    <row r="15" spans="1:13" ht="17.25" customHeight="1" x14ac:dyDescent="0.25">
      <c r="A15" s="54">
        <v>1</v>
      </c>
      <c r="B15" s="55">
        <v>1</v>
      </c>
      <c r="C15" s="56">
        <v>1</v>
      </c>
      <c r="D15" s="61">
        <v>3.1331751445943938</v>
      </c>
      <c r="E15" s="61">
        <v>7.1933362993721897</v>
      </c>
      <c r="F15" s="61">
        <v>12.049186811013891</v>
      </c>
      <c r="G15" s="61">
        <v>17.309605022492462</v>
      </c>
      <c r="H15" s="61">
        <v>22.890454298284642</v>
      </c>
      <c r="I15" s="62">
        <v>28.950269415196008</v>
      </c>
    </row>
    <row r="16" spans="1:13" ht="17.25" customHeight="1" x14ac:dyDescent="0.25">
      <c r="A16" s="14">
        <f>A15+1</f>
        <v>2</v>
      </c>
      <c r="B16" s="15">
        <f>B15+1</f>
        <v>2</v>
      </c>
      <c r="C16" s="16">
        <v>1</v>
      </c>
      <c r="D16" s="63">
        <v>4.1107321172574025</v>
      </c>
      <c r="E16" s="63">
        <v>7.9799298037470958</v>
      </c>
      <c r="F16" s="63">
        <v>12.419645064017006</v>
      </c>
      <c r="G16" s="63">
        <v>16.729101784566712</v>
      </c>
      <c r="H16" s="63">
        <v>22.289979732067824</v>
      </c>
      <c r="I16" s="64">
        <v>28.681793464827724</v>
      </c>
    </row>
    <row r="17" spans="1:13" ht="17.25" customHeight="1" x14ac:dyDescent="0.25">
      <c r="A17" s="14">
        <f t="shared" ref="A17:B21" si="0">A16+1</f>
        <v>3</v>
      </c>
      <c r="B17" s="15">
        <f t="shared" si="0"/>
        <v>3</v>
      </c>
      <c r="C17" s="16">
        <v>1</v>
      </c>
      <c r="D17" s="63">
        <v>3.4005141134015524</v>
      </c>
      <c r="E17" s="63">
        <v>7.9603539473033766</v>
      </c>
      <c r="F17" s="63">
        <v>12.640812694646302</v>
      </c>
      <c r="G17" s="63">
        <v>17.390973355084284</v>
      </c>
      <c r="H17" s="63">
        <v>22.359582777201048</v>
      </c>
      <c r="I17" s="64">
        <v>30.215581590785508</v>
      </c>
    </row>
    <row r="18" spans="1:13" ht="17.25" customHeight="1" x14ac:dyDescent="0.25">
      <c r="A18" s="14">
        <f t="shared" si="0"/>
        <v>4</v>
      </c>
      <c r="B18" s="15">
        <f t="shared" si="0"/>
        <v>4</v>
      </c>
      <c r="C18" s="16">
        <v>1</v>
      </c>
      <c r="D18" s="63">
        <v>4.7200059320777106</v>
      </c>
      <c r="E18" s="63">
        <v>6.7726531217558952</v>
      </c>
      <c r="F18" s="63">
        <v>10</v>
      </c>
      <c r="G18" s="63">
        <v>15</v>
      </c>
      <c r="H18" s="63">
        <v>20</v>
      </c>
      <c r="I18" s="64">
        <v>25</v>
      </c>
    </row>
    <row r="19" spans="1:13" ht="17.25" customHeight="1" x14ac:dyDescent="0.25">
      <c r="A19" s="14">
        <f t="shared" si="0"/>
        <v>5</v>
      </c>
      <c r="B19" s="15">
        <v>4</v>
      </c>
      <c r="C19" s="16">
        <v>2</v>
      </c>
      <c r="D19" s="63">
        <v>2.9619852686736863</v>
      </c>
      <c r="E19" s="63">
        <v>6.7726531217558952</v>
      </c>
      <c r="F19" s="63">
        <v>13.454990360373721</v>
      </c>
      <c r="G19" s="63">
        <v>15.372880518068122</v>
      </c>
      <c r="H19" s="63">
        <v>20</v>
      </c>
      <c r="I19" s="64">
        <v>25</v>
      </c>
    </row>
    <row r="20" spans="1:13" ht="17.25" customHeight="1" x14ac:dyDescent="0.25">
      <c r="A20" s="14">
        <f t="shared" si="0"/>
        <v>6</v>
      </c>
      <c r="B20" s="15">
        <f t="shared" si="0"/>
        <v>5</v>
      </c>
      <c r="C20" s="16">
        <v>1</v>
      </c>
      <c r="D20" s="63">
        <v>2.7333531069257004</v>
      </c>
      <c r="E20" s="63">
        <v>6.9399871471649623</v>
      </c>
      <c r="F20" s="63">
        <v>10</v>
      </c>
      <c r="G20" s="63">
        <v>15</v>
      </c>
      <c r="H20" s="63">
        <v>20</v>
      </c>
      <c r="I20" s="64">
        <v>25</v>
      </c>
    </row>
    <row r="21" spans="1:13" ht="17.25" customHeight="1" x14ac:dyDescent="0.25">
      <c r="A21" s="18">
        <f t="shared" si="0"/>
        <v>7</v>
      </c>
      <c r="B21" s="19">
        <v>6</v>
      </c>
      <c r="C21" s="20">
        <v>1</v>
      </c>
      <c r="D21" s="65">
        <v>3.6299866528251519</v>
      </c>
      <c r="E21" s="65">
        <v>7.3896880715804043</v>
      </c>
      <c r="F21" s="65">
        <v>11.78001878491275</v>
      </c>
      <c r="G21" s="65">
        <v>15</v>
      </c>
      <c r="H21" s="65">
        <v>20</v>
      </c>
      <c r="I21" s="66">
        <v>25</v>
      </c>
    </row>
    <row r="22" spans="1:13" ht="11.25" customHeight="1" x14ac:dyDescent="0.25">
      <c r="D22" s="24"/>
      <c r="K22" s="42"/>
      <c r="L22" s="42"/>
      <c r="M22" s="42"/>
    </row>
    <row r="23" spans="1:13" ht="67.5" customHeight="1" x14ac:dyDescent="0.25">
      <c r="A23" s="97" t="s">
        <v>19</v>
      </c>
      <c r="B23" s="97"/>
      <c r="C23" s="97"/>
      <c r="D23" s="97"/>
      <c r="E23" s="97"/>
      <c r="F23" s="97"/>
      <c r="G23" s="97"/>
      <c r="H23" s="97"/>
      <c r="I23" s="97"/>
      <c r="K23" s="42"/>
      <c r="L23" s="42"/>
      <c r="M23" s="42"/>
    </row>
    <row r="24" spans="1:13" ht="18.75" customHeight="1" x14ac:dyDescent="0.25">
      <c r="A24" s="98" t="s">
        <v>7</v>
      </c>
      <c r="B24" s="98" t="s">
        <v>8</v>
      </c>
      <c r="C24" s="98" t="s">
        <v>9</v>
      </c>
      <c r="D24" s="94" t="str">
        <f>D12</f>
        <v xml:space="preserve"> Коэффициент затратоемкости (КЗ)</v>
      </c>
      <c r="E24" s="95"/>
      <c r="F24" s="95"/>
      <c r="G24" s="95"/>
      <c r="H24" s="96"/>
    </row>
    <row r="25" spans="1:13" ht="16.5" customHeight="1" x14ac:dyDescent="0.25">
      <c r="A25" s="98"/>
      <c r="B25" s="98"/>
      <c r="C25" s="99"/>
      <c r="D25" s="94" t="str">
        <f>D13</f>
        <v>Уровни оказания медицинской помощи</v>
      </c>
      <c r="E25" s="95"/>
      <c r="F25" s="95"/>
      <c r="G25" s="95"/>
      <c r="H25" s="96"/>
    </row>
    <row r="26" spans="1:13" ht="27" customHeight="1" x14ac:dyDescent="0.25">
      <c r="A26" s="98"/>
      <c r="B26" s="98"/>
      <c r="C26" s="99"/>
      <c r="D26" s="69">
        <v>1</v>
      </c>
      <c r="E26" s="69">
        <v>2</v>
      </c>
      <c r="F26" s="69">
        <v>3</v>
      </c>
      <c r="G26" s="69">
        <v>4</v>
      </c>
      <c r="H26" s="69">
        <v>5</v>
      </c>
    </row>
    <row r="27" spans="1:13" ht="17.25" customHeight="1" x14ac:dyDescent="0.25">
      <c r="A27" s="9">
        <v>1</v>
      </c>
      <c r="B27" s="10">
        <v>1</v>
      </c>
      <c r="C27" s="11">
        <v>1</v>
      </c>
      <c r="D27" s="67">
        <v>2.4503435661673838</v>
      </c>
      <c r="E27" s="67">
        <v>6.3256216323100496</v>
      </c>
      <c r="F27" s="67">
        <v>11.358791833506352</v>
      </c>
      <c r="G27" s="67">
        <v>16.688318750308962</v>
      </c>
      <c r="H27" s="68">
        <v>20.86904938454694</v>
      </c>
    </row>
    <row r="28" spans="1:13" ht="17.25" customHeight="1" x14ac:dyDescent="0.25">
      <c r="A28" s="14">
        <f>A27+1</f>
        <v>2</v>
      </c>
      <c r="B28" s="15">
        <f>B27+1</f>
        <v>2</v>
      </c>
      <c r="C28" s="16">
        <v>1</v>
      </c>
      <c r="D28" s="63">
        <v>3.6088783429729596</v>
      </c>
      <c r="E28" s="63">
        <v>6.7122447970735086</v>
      </c>
      <c r="F28" s="63">
        <v>10.536853032774729</v>
      </c>
      <c r="G28" s="63">
        <v>17.512333778239164</v>
      </c>
      <c r="H28" s="64">
        <v>20.580008898116567</v>
      </c>
    </row>
    <row r="29" spans="1:13" ht="17.25" customHeight="1" x14ac:dyDescent="0.25">
      <c r="A29" s="14">
        <f t="shared" ref="A29:B33" si="1">A28+1</f>
        <v>3</v>
      </c>
      <c r="B29" s="15">
        <f t="shared" si="1"/>
        <v>3</v>
      </c>
      <c r="C29" s="16">
        <v>1</v>
      </c>
      <c r="D29" s="63">
        <v>3.07691927430916</v>
      </c>
      <c r="E29" s="63">
        <v>6.4711058381531465</v>
      </c>
      <c r="F29" s="63">
        <v>10.794453507340947</v>
      </c>
      <c r="G29" s="63">
        <v>15.755845568243611</v>
      </c>
      <c r="H29" s="64">
        <v>20</v>
      </c>
    </row>
    <row r="30" spans="1:13" ht="17.25" customHeight="1" x14ac:dyDescent="0.25">
      <c r="A30" s="14">
        <f t="shared" si="1"/>
        <v>4</v>
      </c>
      <c r="B30" s="15">
        <f t="shared" si="1"/>
        <v>4</v>
      </c>
      <c r="C30" s="16">
        <v>1</v>
      </c>
      <c r="D30" s="63">
        <v>1.6800138415146573</v>
      </c>
      <c r="E30" s="63">
        <v>5</v>
      </c>
      <c r="F30" s="63">
        <v>10</v>
      </c>
      <c r="G30" s="63">
        <v>15</v>
      </c>
      <c r="H30" s="64">
        <v>20</v>
      </c>
    </row>
    <row r="31" spans="1:13" ht="17.25" customHeight="1" x14ac:dyDescent="0.25">
      <c r="A31" s="14">
        <f t="shared" si="1"/>
        <v>5</v>
      </c>
      <c r="B31" s="15">
        <v>4</v>
      </c>
      <c r="C31" s="16">
        <v>2</v>
      </c>
      <c r="D31" s="63">
        <v>2.2856789757279157</v>
      </c>
      <c r="E31" s="63">
        <v>6.5383360522022844</v>
      </c>
      <c r="F31" s="63">
        <v>10.060012852835039</v>
      </c>
      <c r="G31" s="63">
        <v>15</v>
      </c>
      <c r="H31" s="64">
        <v>20</v>
      </c>
    </row>
    <row r="32" spans="1:13" ht="17.25" customHeight="1" x14ac:dyDescent="0.25">
      <c r="A32" s="14">
        <f t="shared" si="1"/>
        <v>6</v>
      </c>
      <c r="B32" s="15">
        <f t="shared" si="1"/>
        <v>5</v>
      </c>
      <c r="C32" s="16">
        <v>1</v>
      </c>
      <c r="D32" s="63">
        <v>1.734984428296011</v>
      </c>
      <c r="E32" s="63">
        <v>5</v>
      </c>
      <c r="F32" s="63">
        <v>10</v>
      </c>
      <c r="G32" s="63">
        <v>15</v>
      </c>
      <c r="H32" s="64">
        <v>20</v>
      </c>
    </row>
    <row r="33" spans="1:13" ht="17.25" customHeight="1" x14ac:dyDescent="0.25">
      <c r="A33" s="18">
        <f t="shared" si="1"/>
        <v>7</v>
      </c>
      <c r="B33" s="19">
        <v>6</v>
      </c>
      <c r="C33" s="20">
        <v>1</v>
      </c>
      <c r="D33" s="65">
        <v>1.8313312571061346</v>
      </c>
      <c r="E33" s="65">
        <v>6.0920460724702155</v>
      </c>
      <c r="F33" s="65">
        <v>10.410005437737903</v>
      </c>
      <c r="G33" s="65">
        <v>15</v>
      </c>
      <c r="H33" s="66">
        <v>20</v>
      </c>
    </row>
    <row r="34" spans="1:13" x14ac:dyDescent="0.25">
      <c r="K34" s="42"/>
      <c r="L34" s="42"/>
      <c r="M34" s="42"/>
    </row>
    <row r="35" spans="1:13" ht="71.25" customHeight="1" x14ac:dyDescent="0.25">
      <c r="A35" s="97" t="s">
        <v>20</v>
      </c>
      <c r="B35" s="97"/>
      <c r="C35" s="97"/>
      <c r="D35" s="97"/>
      <c r="E35" s="97"/>
      <c r="F35" s="97"/>
      <c r="G35" s="97"/>
      <c r="H35" s="97"/>
      <c r="I35" s="97"/>
      <c r="K35" s="42"/>
      <c r="L35" s="42"/>
      <c r="M35" s="42"/>
    </row>
    <row r="36" spans="1:13" ht="24" customHeight="1" x14ac:dyDescent="0.25">
      <c r="A36" s="92" t="s">
        <v>7</v>
      </c>
      <c r="B36" s="92" t="s">
        <v>8</v>
      </c>
      <c r="C36" s="92" t="s">
        <v>9</v>
      </c>
      <c r="D36" s="94" t="str">
        <f>D12</f>
        <v xml:space="preserve"> Коэффициент затратоемкости (КЗ)</v>
      </c>
      <c r="E36" s="95"/>
      <c r="F36" s="95"/>
      <c r="G36" s="96"/>
    </row>
    <row r="37" spans="1:13" ht="18" customHeight="1" x14ac:dyDescent="0.25">
      <c r="A37" s="92"/>
      <c r="B37" s="92"/>
      <c r="C37" s="93"/>
      <c r="D37" s="94" t="str">
        <f>D13</f>
        <v>Уровни оказания медицинской помощи</v>
      </c>
      <c r="E37" s="95"/>
      <c r="F37" s="95"/>
      <c r="G37" s="96"/>
    </row>
    <row r="38" spans="1:13" ht="20.25" customHeight="1" x14ac:dyDescent="0.25">
      <c r="A38" s="92"/>
      <c r="B38" s="92"/>
      <c r="C38" s="93"/>
      <c r="D38" s="69">
        <f>D14</f>
        <v>1</v>
      </c>
      <c r="E38" s="69">
        <v>2</v>
      </c>
      <c r="F38" s="69">
        <v>3</v>
      </c>
      <c r="G38" s="69">
        <v>4</v>
      </c>
    </row>
    <row r="39" spans="1:13" ht="20.25" customHeight="1" x14ac:dyDescent="0.25">
      <c r="A39" s="50"/>
      <c r="B39" s="60"/>
      <c r="C39" s="60"/>
      <c r="D39" s="57" t="s">
        <v>21</v>
      </c>
      <c r="E39" s="58"/>
      <c r="F39" s="58"/>
      <c r="G39" s="59"/>
    </row>
    <row r="40" spans="1:13" x14ac:dyDescent="0.25">
      <c r="A40" s="9">
        <v>1</v>
      </c>
      <c r="B40" s="10">
        <v>1</v>
      </c>
      <c r="C40" s="11">
        <v>1</v>
      </c>
      <c r="D40" s="67">
        <v>3.2630382124672503</v>
      </c>
      <c r="E40" s="67">
        <v>6.350536358692966</v>
      </c>
      <c r="F40" s="67">
        <v>13.170003460378664</v>
      </c>
      <c r="G40" s="68">
        <v>15</v>
      </c>
    </row>
    <row r="41" spans="1:13" x14ac:dyDescent="0.25">
      <c r="A41" s="14">
        <f>A40+1</f>
        <v>2</v>
      </c>
      <c r="B41" s="15">
        <f>B40+1</f>
        <v>2</v>
      </c>
      <c r="C41" s="16">
        <v>1</v>
      </c>
      <c r="D41" s="63">
        <v>2.1336200504226608</v>
      </c>
      <c r="E41" s="63">
        <v>5.7330565030401903</v>
      </c>
      <c r="F41" s="63">
        <v>10.24998764150477</v>
      </c>
      <c r="G41" s="64">
        <v>16.020020762271987</v>
      </c>
    </row>
    <row r="42" spans="1:13" x14ac:dyDescent="0.25">
      <c r="A42" s="18">
        <f t="shared" ref="A42:B42" si="2">A41+1</f>
        <v>3</v>
      </c>
      <c r="B42" s="19">
        <f t="shared" si="2"/>
        <v>3</v>
      </c>
      <c r="C42" s="20">
        <v>1</v>
      </c>
      <c r="D42" s="65">
        <v>2.4175194028375109</v>
      </c>
      <c r="E42" s="65">
        <v>5.8455188096297395</v>
      </c>
      <c r="F42" s="65">
        <v>10.920015818873896</v>
      </c>
      <c r="G42" s="66">
        <v>15</v>
      </c>
    </row>
    <row r="43" spans="1:13" ht="15.75" customHeight="1" x14ac:dyDescent="0.25">
      <c r="A43" s="31"/>
      <c r="B43" s="32"/>
      <c r="C43" s="33"/>
      <c r="D43" s="57" t="s">
        <v>22</v>
      </c>
      <c r="E43" s="58"/>
      <c r="F43" s="58"/>
      <c r="G43" s="59"/>
    </row>
    <row r="44" spans="1:13" x14ac:dyDescent="0.25">
      <c r="A44" s="9">
        <f t="shared" ref="A44:A46" si="3">A43+1</f>
        <v>1</v>
      </c>
      <c r="B44" s="10">
        <v>1</v>
      </c>
      <c r="C44" s="11">
        <v>1</v>
      </c>
      <c r="D44" s="67">
        <v>3.6536160957041872</v>
      </c>
      <c r="E44" s="67">
        <v>5.5114934005635483</v>
      </c>
      <c r="F44" s="67">
        <v>13.47001829057294</v>
      </c>
      <c r="G44" s="68">
        <v>15.190024222650651</v>
      </c>
    </row>
    <row r="45" spans="1:13" x14ac:dyDescent="0.25">
      <c r="A45" s="14">
        <f t="shared" si="3"/>
        <v>2</v>
      </c>
      <c r="B45" s="15">
        <v>3</v>
      </c>
      <c r="C45" s="16">
        <v>1</v>
      </c>
      <c r="D45" s="63">
        <v>1.6899995056601909</v>
      </c>
      <c r="E45" s="63">
        <v>7.1499826981066779</v>
      </c>
      <c r="F45" s="63">
        <v>10</v>
      </c>
      <c r="G45" s="64">
        <v>15</v>
      </c>
    </row>
    <row r="46" spans="1:13" x14ac:dyDescent="0.25">
      <c r="A46" s="18">
        <f t="shared" si="3"/>
        <v>3</v>
      </c>
      <c r="B46" s="19">
        <v>6</v>
      </c>
      <c r="C46" s="20">
        <v>1</v>
      </c>
      <c r="D46" s="65">
        <v>3.1399970339611452</v>
      </c>
      <c r="E46" s="65">
        <v>7.3635374956745263</v>
      </c>
      <c r="F46" s="65">
        <v>12.062039646052698</v>
      </c>
      <c r="G46" s="66">
        <v>16.296653319491821</v>
      </c>
    </row>
    <row r="47" spans="1:13" hidden="1" x14ac:dyDescent="0.25">
      <c r="A47" s="34"/>
      <c r="B47" s="35"/>
      <c r="C47" s="35"/>
      <c r="D47" s="36"/>
      <c r="E47" s="36"/>
      <c r="F47" s="36"/>
      <c r="G47" s="36"/>
      <c r="H47" s="36"/>
      <c r="I47" s="36"/>
      <c r="K47" s="42"/>
      <c r="L47" s="42"/>
      <c r="M47" s="42"/>
    </row>
    <row r="48" spans="1:13" ht="57" hidden="1" customHeight="1" x14ac:dyDescent="0.25">
      <c r="A48" s="79" t="s">
        <v>60</v>
      </c>
      <c r="B48" s="79"/>
      <c r="C48" s="79"/>
      <c r="D48" s="79"/>
      <c r="E48" s="79"/>
      <c r="F48" s="79"/>
      <c r="G48" s="79"/>
      <c r="H48" s="79"/>
      <c r="I48" s="79"/>
      <c r="K48" s="42"/>
      <c r="L48" s="42"/>
      <c r="M48" s="42"/>
    </row>
    <row r="49" spans="1:12" ht="39.75" hidden="1" customHeight="1" x14ac:dyDescent="0.25">
      <c r="A49" s="37" t="s">
        <v>24</v>
      </c>
      <c r="B49" s="89" t="s">
        <v>25</v>
      </c>
      <c r="C49" s="90"/>
      <c r="D49" s="90"/>
      <c r="E49" s="90"/>
      <c r="F49" s="90"/>
      <c r="G49" s="90"/>
      <c r="H49" s="91"/>
      <c r="I49" s="6" t="s">
        <v>26</v>
      </c>
      <c r="J49" s="42"/>
    </row>
    <row r="50" spans="1:12" ht="15.75" hidden="1" customHeight="1" x14ac:dyDescent="0.25">
      <c r="A50" s="37">
        <v>1</v>
      </c>
      <c r="B50" s="86" t="s">
        <v>28</v>
      </c>
      <c r="C50" s="87"/>
      <c r="D50" s="87"/>
      <c r="E50" s="87"/>
      <c r="F50" s="87"/>
      <c r="G50" s="87"/>
      <c r="H50" s="88"/>
      <c r="I50" s="48">
        <v>335.24641571000001</v>
      </c>
      <c r="J50" s="42"/>
    </row>
    <row r="51" spans="1:12" ht="15.75" hidden="1" customHeight="1" x14ac:dyDescent="0.25">
      <c r="A51" s="37">
        <f>A50+1</f>
        <v>2</v>
      </c>
      <c r="B51" s="86" t="s">
        <v>29</v>
      </c>
      <c r="C51" s="87"/>
      <c r="D51" s="87"/>
      <c r="E51" s="87"/>
      <c r="F51" s="87"/>
      <c r="G51" s="87"/>
      <c r="H51" s="88"/>
      <c r="I51" s="48">
        <v>251.92916466000003</v>
      </c>
      <c r="J51" s="42"/>
    </row>
    <row r="52" spans="1:12" ht="15.75" hidden="1" customHeight="1" x14ac:dyDescent="0.25">
      <c r="A52" s="37">
        <f t="shared" ref="A52" si="4">A51+1</f>
        <v>3</v>
      </c>
      <c r="B52" s="86" t="s">
        <v>30</v>
      </c>
      <c r="C52" s="87"/>
      <c r="D52" s="87"/>
      <c r="E52" s="87"/>
      <c r="F52" s="87"/>
      <c r="G52" s="87"/>
      <c r="H52" s="88"/>
      <c r="I52" s="48">
        <v>371.89212960000003</v>
      </c>
      <c r="J52" s="42"/>
    </row>
    <row r="53" spans="1:12" ht="15.75" hidden="1" customHeight="1" x14ac:dyDescent="0.25">
      <c r="A53" s="37">
        <v>4</v>
      </c>
      <c r="B53" s="86" t="s">
        <v>31</v>
      </c>
      <c r="C53" s="87"/>
      <c r="D53" s="87"/>
      <c r="E53" s="87"/>
      <c r="F53" s="87"/>
      <c r="G53" s="87"/>
      <c r="H53" s="88"/>
      <c r="I53" s="48">
        <v>2121.4850187899997</v>
      </c>
      <c r="J53" s="42"/>
    </row>
    <row r="54" spans="1:12" hidden="1" x14ac:dyDescent="0.25">
      <c r="K54" s="51"/>
      <c r="L54" s="51"/>
    </row>
    <row r="55" spans="1:12" ht="84.75" hidden="1" customHeight="1" x14ac:dyDescent="0.25">
      <c r="A55" s="80" t="s">
        <v>32</v>
      </c>
      <c r="B55" s="81"/>
      <c r="C55" s="81"/>
      <c r="D55" s="81"/>
      <c r="E55" s="81"/>
      <c r="F55" s="81"/>
      <c r="G55" s="81"/>
      <c r="H55" s="81"/>
      <c r="I55" s="82"/>
    </row>
    <row r="56" spans="1:12" ht="21" hidden="1" customHeight="1" x14ac:dyDescent="0.25">
      <c r="A56" s="83" t="s">
        <v>33</v>
      </c>
      <c r="B56" s="84"/>
      <c r="C56" s="84"/>
      <c r="D56" s="85"/>
      <c r="E56" s="83" t="s">
        <v>34</v>
      </c>
      <c r="F56" s="84"/>
      <c r="G56" s="84"/>
      <c r="H56" s="84"/>
      <c r="I56" s="85"/>
    </row>
    <row r="57" spans="1:12" hidden="1" x14ac:dyDescent="0.25">
      <c r="A57" s="73" t="s">
        <v>35</v>
      </c>
      <c r="B57" s="74"/>
      <c r="C57" s="74"/>
      <c r="D57" s="75"/>
      <c r="E57" s="76" t="s">
        <v>36</v>
      </c>
      <c r="F57" s="77"/>
      <c r="G57" s="77"/>
      <c r="H57" s="77"/>
      <c r="I57" s="78"/>
    </row>
    <row r="58" spans="1:12" hidden="1" x14ac:dyDescent="0.25">
      <c r="A58" s="73" t="s">
        <v>37</v>
      </c>
      <c r="B58" s="74"/>
      <c r="C58" s="74"/>
      <c r="D58" s="75"/>
      <c r="E58" s="76" t="s">
        <v>38</v>
      </c>
      <c r="F58" s="77"/>
      <c r="G58" s="77"/>
      <c r="H58" s="77"/>
      <c r="I58" s="78"/>
    </row>
    <row r="59" spans="1:12" hidden="1" x14ac:dyDescent="0.25">
      <c r="A59" s="73" t="s">
        <v>39</v>
      </c>
      <c r="B59" s="74"/>
      <c r="C59" s="74"/>
      <c r="D59" s="75"/>
      <c r="E59" s="76" t="s">
        <v>40</v>
      </c>
      <c r="F59" s="77"/>
      <c r="G59" s="77"/>
      <c r="H59" s="77"/>
      <c r="I59" s="78"/>
    </row>
    <row r="60" spans="1:12" hidden="1" x14ac:dyDescent="0.25">
      <c r="A60" s="73" t="s">
        <v>41</v>
      </c>
      <c r="B60" s="74"/>
      <c r="C60" s="74"/>
      <c r="D60" s="75"/>
      <c r="E60" s="76" t="s">
        <v>42</v>
      </c>
      <c r="F60" s="77"/>
      <c r="G60" s="77"/>
      <c r="H60" s="77"/>
      <c r="I60" s="78"/>
    </row>
    <row r="61" spans="1:12" hidden="1" x14ac:dyDescent="0.25">
      <c r="A61" s="42"/>
      <c r="B61" s="42"/>
      <c r="C61" s="42"/>
      <c r="D61" s="42"/>
      <c r="E61" s="42"/>
      <c r="F61" s="42"/>
      <c r="G61" s="42"/>
      <c r="H61" s="42"/>
      <c r="I61" s="42"/>
    </row>
    <row r="62" spans="1:12" hidden="1" x14ac:dyDescent="0.25">
      <c r="A62" s="43" t="s">
        <v>43</v>
      </c>
      <c r="B62" s="42" t="s">
        <v>44</v>
      </c>
      <c r="C62" s="42"/>
      <c r="D62" s="42"/>
      <c r="E62" s="42"/>
      <c r="F62" s="42"/>
      <c r="G62" s="42"/>
      <c r="H62" s="42"/>
      <c r="I62" s="42"/>
    </row>
    <row r="63" spans="1:12" hidden="1" x14ac:dyDescent="0.25">
      <c r="A63" s="43" t="s">
        <v>45</v>
      </c>
      <c r="B63" s="42" t="s">
        <v>46</v>
      </c>
      <c r="C63" s="42"/>
      <c r="D63" s="42"/>
      <c r="E63" s="42"/>
      <c r="F63" s="42"/>
      <c r="G63" s="42"/>
      <c r="H63" s="42"/>
      <c r="I63" s="42"/>
    </row>
    <row r="64" spans="1:12" ht="33.75" hidden="1" customHeight="1" x14ac:dyDescent="0.25">
      <c r="A64" s="52" t="s">
        <v>47</v>
      </c>
      <c r="B64" s="72" t="s">
        <v>48</v>
      </c>
      <c r="C64" s="72"/>
      <c r="D64" s="72"/>
      <c r="E64" s="72"/>
      <c r="F64" s="72"/>
      <c r="G64" s="72"/>
      <c r="H64" s="72"/>
      <c r="I64" s="72"/>
    </row>
    <row r="65" spans="1:10" ht="50.25" hidden="1" customHeight="1" x14ac:dyDescent="0.25">
      <c r="A65" s="45" t="s">
        <v>49</v>
      </c>
      <c r="B65" s="71" t="s">
        <v>50</v>
      </c>
      <c r="C65" s="71"/>
      <c r="D65" s="71"/>
      <c r="E65" s="71"/>
      <c r="F65" s="71"/>
      <c r="G65" s="71"/>
      <c r="H65" s="71"/>
      <c r="I65" s="71"/>
    </row>
    <row r="66" spans="1:10" ht="11.25" hidden="1" customHeight="1" x14ac:dyDescent="0.25">
      <c r="A66" s="45"/>
      <c r="B66" s="41"/>
      <c r="C66" s="41"/>
      <c r="D66" s="41"/>
      <c r="E66" s="41"/>
      <c r="F66" s="41"/>
      <c r="G66" s="41"/>
      <c r="H66" s="41"/>
      <c r="I66" s="41"/>
    </row>
    <row r="67" spans="1:10" ht="84" hidden="1" customHeight="1" x14ac:dyDescent="0.25">
      <c r="A67" s="1" t="s">
        <v>51</v>
      </c>
      <c r="B67" s="71" t="s">
        <v>52</v>
      </c>
      <c r="C67" s="71"/>
      <c r="D67" s="71"/>
      <c r="E67" s="71"/>
      <c r="F67" s="71"/>
      <c r="G67" s="71"/>
      <c r="H67" s="71"/>
      <c r="I67" s="71"/>
    </row>
    <row r="68" spans="1:10" ht="73.5" hidden="1" customHeight="1" x14ac:dyDescent="0.25">
      <c r="A68" s="46" t="s">
        <v>53</v>
      </c>
      <c r="B68" s="72" t="s">
        <v>61</v>
      </c>
      <c r="C68" s="72"/>
      <c r="D68" s="72"/>
      <c r="E68" s="72"/>
      <c r="F68" s="72"/>
      <c r="G68" s="72"/>
      <c r="H68" s="72"/>
      <c r="I68" s="72"/>
    </row>
    <row r="69" spans="1:10" ht="49.5" customHeight="1" x14ac:dyDescent="0.25">
      <c r="J69" s="45"/>
    </row>
  </sheetData>
  <mergeCells count="40">
    <mergeCell ref="A10:I10"/>
    <mergeCell ref="A24:A26"/>
    <mergeCell ref="B24:B26"/>
    <mergeCell ref="C24:C26"/>
    <mergeCell ref="A23:I23"/>
    <mergeCell ref="D24:H24"/>
    <mergeCell ref="D25:H25"/>
    <mergeCell ref="A12:A14"/>
    <mergeCell ref="B12:B14"/>
    <mergeCell ref="C12:C14"/>
    <mergeCell ref="D12:I12"/>
    <mergeCell ref="D13:I13"/>
    <mergeCell ref="A11:I11"/>
    <mergeCell ref="A36:A38"/>
    <mergeCell ref="B36:B38"/>
    <mergeCell ref="C36:C38"/>
    <mergeCell ref="D36:G36"/>
    <mergeCell ref="A35:I35"/>
    <mergeCell ref="D37:G37"/>
    <mergeCell ref="A48:I48"/>
    <mergeCell ref="A58:D58"/>
    <mergeCell ref="E58:I58"/>
    <mergeCell ref="A55:I55"/>
    <mergeCell ref="A56:D56"/>
    <mergeCell ref="E56:I56"/>
    <mergeCell ref="A57:D57"/>
    <mergeCell ref="E57:I57"/>
    <mergeCell ref="B50:H50"/>
    <mergeCell ref="B51:H51"/>
    <mergeCell ref="B52:H52"/>
    <mergeCell ref="B53:H53"/>
    <mergeCell ref="B49:H49"/>
    <mergeCell ref="B67:I67"/>
    <mergeCell ref="B68:I68"/>
    <mergeCell ref="A59:D59"/>
    <mergeCell ref="E59:I59"/>
    <mergeCell ref="A60:D60"/>
    <mergeCell ref="E60:I60"/>
    <mergeCell ref="B65:I65"/>
    <mergeCell ref="B64:I64"/>
  </mergeCells>
  <phoneticPr fontId="7" type="noConversion"/>
  <printOptions horizontalCentered="1"/>
  <pageMargins left="0.78740157480314965" right="0.39370078740157483" top="0.39370078740157483" bottom="0.39370078740157483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8997D-6A40-4683-AE1D-4E3AFFFADA7A}">
  <sheetPr>
    <pageSetUpPr fitToPage="1"/>
  </sheetPr>
  <dimension ref="A1:T63"/>
  <sheetViews>
    <sheetView zoomScaleNormal="100" workbookViewId="0">
      <pane xSplit="3" ySplit="8" topLeftCell="D40" activePane="bottomRight" state="frozen"/>
      <selection pane="topRight" activeCell="D1" sqref="D1"/>
      <selection pane="bottomLeft" activeCell="A6" sqref="A6"/>
      <selection pane="bottomRight" activeCell="O51" sqref="O51"/>
    </sheetView>
  </sheetViews>
  <sheetFormatPr defaultRowHeight="15.75" x14ac:dyDescent="0.25"/>
  <cols>
    <col min="1" max="1" width="6.28515625" style="1" customWidth="1"/>
    <col min="2" max="3" width="4.7109375" style="1" customWidth="1"/>
    <col min="4" max="4" width="12.42578125" style="1" customWidth="1"/>
    <col min="5" max="5" width="15.85546875" style="1" customWidth="1"/>
    <col min="6" max="6" width="14.85546875" style="1" customWidth="1"/>
    <col min="7" max="7" width="15.28515625" style="1" customWidth="1"/>
    <col min="8" max="8" width="14.42578125" style="1" customWidth="1"/>
    <col min="9" max="9" width="16" style="1" customWidth="1"/>
    <col min="10" max="10" width="15.5703125" style="1" customWidth="1"/>
    <col min="11" max="11" width="15.140625" style="1" customWidth="1"/>
    <col min="12" max="12" width="13" style="1" customWidth="1"/>
    <col min="13" max="13" width="13.140625" style="1" customWidth="1"/>
    <col min="14" max="14" width="13.42578125" style="1" customWidth="1"/>
    <col min="15" max="15" width="14.5703125" style="1" customWidth="1"/>
    <col min="16" max="16" width="9.140625" style="3"/>
    <col min="17" max="17" width="14.28515625" style="3" customWidth="1"/>
    <col min="18" max="18" width="10.28515625" style="3" customWidth="1"/>
    <col min="19" max="19" width="14.28515625" style="3" customWidth="1"/>
    <col min="20" max="16384" width="9.140625" style="3"/>
  </cols>
  <sheetData>
    <row r="1" spans="1:20" ht="18.75" customHeight="1" x14ac:dyDescent="0.25">
      <c r="O1" s="2" t="s">
        <v>0</v>
      </c>
      <c r="R1" s="25" t="s">
        <v>56</v>
      </c>
      <c r="S1" s="49">
        <v>202.29</v>
      </c>
    </row>
    <row r="2" spans="1:20" x14ac:dyDescent="0.25">
      <c r="O2" s="2" t="s">
        <v>1</v>
      </c>
    </row>
    <row r="3" spans="1:20" x14ac:dyDescent="0.25">
      <c r="O3" s="2" t="s">
        <v>2</v>
      </c>
    </row>
    <row r="4" spans="1:20" x14ac:dyDescent="0.25">
      <c r="O4" s="2" t="s">
        <v>55</v>
      </c>
    </row>
    <row r="5" spans="1:20" ht="51.75" customHeight="1" x14ac:dyDescent="0.25">
      <c r="A5" s="79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Q5" s="4" t="s">
        <v>4</v>
      </c>
      <c r="R5" s="4" t="s">
        <v>5</v>
      </c>
      <c r="S5" s="4" t="s">
        <v>6</v>
      </c>
    </row>
    <row r="6" spans="1:20" ht="18.75" customHeight="1" x14ac:dyDescent="0.25">
      <c r="A6" s="109" t="s">
        <v>7</v>
      </c>
      <c r="B6" s="109" t="s">
        <v>8</v>
      </c>
      <c r="C6" s="109" t="s">
        <v>9</v>
      </c>
      <c r="D6" s="111" t="s">
        <v>10</v>
      </c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3"/>
      <c r="Q6" s="5">
        <v>764.8</v>
      </c>
      <c r="R6" s="5">
        <v>1.03</v>
      </c>
      <c r="S6" s="5">
        <f>ROUND(Q6*R6,1)</f>
        <v>787.7</v>
      </c>
    </row>
    <row r="7" spans="1:20" ht="18.75" customHeight="1" x14ac:dyDescent="0.25">
      <c r="A7" s="109"/>
      <c r="B7" s="109"/>
      <c r="C7" s="110"/>
      <c r="D7" s="105" t="s">
        <v>11</v>
      </c>
      <c r="E7" s="105"/>
      <c r="F7" s="105" t="s">
        <v>12</v>
      </c>
      <c r="G7" s="105"/>
      <c r="H7" s="105" t="s">
        <v>13</v>
      </c>
      <c r="I7" s="105"/>
      <c r="J7" s="105" t="s">
        <v>14</v>
      </c>
      <c r="K7" s="105"/>
      <c r="L7" s="105" t="s">
        <v>15</v>
      </c>
      <c r="M7" s="105"/>
      <c r="N7" s="105" t="s">
        <v>16</v>
      </c>
      <c r="O7" s="105"/>
      <c r="Q7" s="7"/>
      <c r="R7" s="7"/>
      <c r="S7" s="53">
        <f>S6/S1</f>
        <v>3.8939146769489352</v>
      </c>
      <c r="T7" s="3" t="s">
        <v>57</v>
      </c>
    </row>
    <row r="8" spans="1:20" ht="24.75" customHeight="1" x14ac:dyDescent="0.25">
      <c r="A8" s="115"/>
      <c r="B8" s="115"/>
      <c r="C8" s="116"/>
      <c r="D8" s="8" t="s">
        <v>17</v>
      </c>
      <c r="E8" s="8" t="s">
        <v>18</v>
      </c>
      <c r="F8" s="8" t="s">
        <v>17</v>
      </c>
      <c r="G8" s="8" t="s">
        <v>18</v>
      </c>
      <c r="H8" s="8" t="s">
        <v>17</v>
      </c>
      <c r="I8" s="8" t="s">
        <v>18</v>
      </c>
      <c r="J8" s="8" t="s">
        <v>17</v>
      </c>
      <c r="K8" s="8" t="s">
        <v>18</v>
      </c>
      <c r="L8" s="8" t="s">
        <v>17</v>
      </c>
      <c r="M8" s="8" t="s">
        <v>18</v>
      </c>
      <c r="N8" s="8" t="s">
        <v>17</v>
      </c>
      <c r="O8" s="8" t="s">
        <v>18</v>
      </c>
      <c r="Q8" s="7"/>
      <c r="R8" s="7"/>
      <c r="S8" s="7"/>
    </row>
    <row r="9" spans="1:20" ht="17.25" customHeight="1" x14ac:dyDescent="0.25">
      <c r="A9" s="9">
        <v>1</v>
      </c>
      <c r="B9" s="10">
        <v>1</v>
      </c>
      <c r="C9" s="11">
        <v>1</v>
      </c>
      <c r="D9" s="12">
        <v>633.80999999999995</v>
      </c>
      <c r="E9" s="13">
        <f>D9+$S$6</f>
        <v>1421.51</v>
      </c>
      <c r="F9" s="12">
        <v>1455.14</v>
      </c>
      <c r="G9" s="13">
        <f t="shared" ref="G9:G15" si="0">F9+$S$6</f>
        <v>2242.84</v>
      </c>
      <c r="H9" s="12">
        <v>2437.4299999999998</v>
      </c>
      <c r="I9" s="13">
        <f t="shared" ref="I9:I15" si="1">H9+$S$6</f>
        <v>3225.13</v>
      </c>
      <c r="J9" s="12">
        <v>3501.56</v>
      </c>
      <c r="K9" s="13">
        <f t="shared" ref="K9:K15" si="2">J9+$S$6</f>
        <v>4289.26</v>
      </c>
      <c r="L9" s="12">
        <v>4630.51</v>
      </c>
      <c r="M9" s="13">
        <f t="shared" ref="M9:M15" si="3">L9+$S$6</f>
        <v>5418.21</v>
      </c>
      <c r="N9" s="12">
        <v>5856.35</v>
      </c>
      <c r="O9" s="13">
        <f t="shared" ref="O9:O15" si="4">N9+$S$6</f>
        <v>6644.05</v>
      </c>
      <c r="Q9" s="7"/>
      <c r="R9" s="7"/>
      <c r="S9" s="7"/>
    </row>
    <row r="10" spans="1:20" ht="17.25" customHeight="1" x14ac:dyDescent="0.25">
      <c r="A10" s="14">
        <f>A9+1</f>
        <v>2</v>
      </c>
      <c r="B10" s="15">
        <f>B9+1</f>
        <v>2</v>
      </c>
      <c r="C10" s="16">
        <v>1</v>
      </c>
      <c r="D10" s="12">
        <v>831.56</v>
      </c>
      <c r="E10" s="13">
        <f t="shared" ref="E10:E15" si="5">D10+$S$6</f>
        <v>1619.26</v>
      </c>
      <c r="F10" s="17">
        <v>1614.26</v>
      </c>
      <c r="G10" s="13">
        <f t="shared" si="0"/>
        <v>2401.96</v>
      </c>
      <c r="H10" s="17">
        <v>2512.37</v>
      </c>
      <c r="I10" s="13">
        <f t="shared" si="1"/>
        <v>3300.0699999999997</v>
      </c>
      <c r="J10" s="17">
        <v>3384.13</v>
      </c>
      <c r="K10" s="13">
        <f t="shared" si="2"/>
        <v>4171.83</v>
      </c>
      <c r="L10" s="17">
        <v>4509.04</v>
      </c>
      <c r="M10" s="13">
        <f t="shared" si="3"/>
        <v>5296.74</v>
      </c>
      <c r="N10" s="17">
        <v>5802.04</v>
      </c>
      <c r="O10" s="13">
        <f t="shared" si="4"/>
        <v>6589.74</v>
      </c>
      <c r="Q10" s="7"/>
      <c r="R10" s="7"/>
      <c r="S10" s="7"/>
    </row>
    <row r="11" spans="1:20" ht="17.25" customHeight="1" x14ac:dyDescent="0.25">
      <c r="A11" s="14">
        <f t="shared" ref="A11:B15" si="6">A10+1</f>
        <v>3</v>
      </c>
      <c r="B11" s="15">
        <f t="shared" si="6"/>
        <v>3</v>
      </c>
      <c r="C11" s="16">
        <v>1</v>
      </c>
      <c r="D11" s="12">
        <v>687.89</v>
      </c>
      <c r="E11" s="13">
        <f t="shared" si="5"/>
        <v>1475.5900000000001</v>
      </c>
      <c r="F11" s="17">
        <v>1610.3</v>
      </c>
      <c r="G11" s="13">
        <f t="shared" si="0"/>
        <v>2398</v>
      </c>
      <c r="H11" s="17">
        <v>2557.11</v>
      </c>
      <c r="I11" s="13">
        <f t="shared" si="1"/>
        <v>3344.8100000000004</v>
      </c>
      <c r="J11" s="17">
        <v>3518.02</v>
      </c>
      <c r="K11" s="13">
        <f t="shared" si="2"/>
        <v>4305.72</v>
      </c>
      <c r="L11" s="17">
        <v>4523.12</v>
      </c>
      <c r="M11" s="13">
        <f t="shared" si="3"/>
        <v>5310.82</v>
      </c>
      <c r="N11" s="17">
        <v>6112.31</v>
      </c>
      <c r="O11" s="13">
        <f t="shared" si="4"/>
        <v>6900.01</v>
      </c>
      <c r="Q11" s="7"/>
      <c r="R11" s="7"/>
      <c r="S11" s="7"/>
    </row>
    <row r="12" spans="1:20" ht="17.25" customHeight="1" x14ac:dyDescent="0.25">
      <c r="A12" s="14">
        <f t="shared" si="6"/>
        <v>4</v>
      </c>
      <c r="B12" s="15">
        <f t="shared" si="6"/>
        <v>4</v>
      </c>
      <c r="C12" s="16">
        <v>1</v>
      </c>
      <c r="D12" s="12">
        <v>954.81</v>
      </c>
      <c r="E12" s="13">
        <f t="shared" si="5"/>
        <v>1742.51</v>
      </c>
      <c r="F12" s="17">
        <v>1370.04</v>
      </c>
      <c r="G12" s="13">
        <f t="shared" si="0"/>
        <v>2157.7399999999998</v>
      </c>
      <c r="H12" s="17">
        <v>2022.9</v>
      </c>
      <c r="I12" s="13">
        <f t="shared" si="1"/>
        <v>2810.6000000000004</v>
      </c>
      <c r="J12" s="17">
        <v>2022.9</v>
      </c>
      <c r="K12" s="13">
        <f t="shared" si="2"/>
        <v>2810.6000000000004</v>
      </c>
      <c r="L12" s="17">
        <v>4045.8</v>
      </c>
      <c r="M12" s="13">
        <f t="shared" si="3"/>
        <v>4833.5</v>
      </c>
      <c r="N12" s="17">
        <v>5057.25</v>
      </c>
      <c r="O12" s="13">
        <f t="shared" si="4"/>
        <v>5844.95</v>
      </c>
      <c r="Q12" s="7"/>
      <c r="R12" s="7"/>
      <c r="S12" s="7"/>
    </row>
    <row r="13" spans="1:20" ht="17.25" customHeight="1" x14ac:dyDescent="0.25">
      <c r="A13" s="14">
        <f t="shared" si="6"/>
        <v>5</v>
      </c>
      <c r="B13" s="15">
        <v>4</v>
      </c>
      <c r="C13" s="16">
        <v>2</v>
      </c>
      <c r="D13" s="12">
        <v>599.17999999999995</v>
      </c>
      <c r="E13" s="13">
        <f t="shared" si="5"/>
        <v>1386.88</v>
      </c>
      <c r="F13" s="17">
        <v>1370.04</v>
      </c>
      <c r="G13" s="13">
        <f t="shared" si="0"/>
        <v>2157.7399999999998</v>
      </c>
      <c r="H13" s="17">
        <v>2721.81</v>
      </c>
      <c r="I13" s="13">
        <f t="shared" si="1"/>
        <v>3509.51</v>
      </c>
      <c r="J13" s="17">
        <v>3109.78</v>
      </c>
      <c r="K13" s="13">
        <f t="shared" si="2"/>
        <v>3897.4800000000005</v>
      </c>
      <c r="L13" s="17">
        <v>4045.8</v>
      </c>
      <c r="M13" s="13">
        <f t="shared" si="3"/>
        <v>4833.5</v>
      </c>
      <c r="N13" s="17">
        <v>5057.25</v>
      </c>
      <c r="O13" s="13">
        <f t="shared" si="4"/>
        <v>5844.95</v>
      </c>
      <c r="Q13" s="7"/>
      <c r="R13" s="7"/>
      <c r="S13" s="7"/>
    </row>
    <row r="14" spans="1:20" ht="17.25" customHeight="1" x14ac:dyDescent="0.25">
      <c r="A14" s="14">
        <f t="shared" si="6"/>
        <v>6</v>
      </c>
      <c r="B14" s="15">
        <f t="shared" si="6"/>
        <v>5</v>
      </c>
      <c r="C14" s="16">
        <v>1</v>
      </c>
      <c r="D14" s="12">
        <v>552.92999999999995</v>
      </c>
      <c r="E14" s="13">
        <f t="shared" si="5"/>
        <v>1340.63</v>
      </c>
      <c r="F14" s="17">
        <v>1403.89</v>
      </c>
      <c r="G14" s="13">
        <f t="shared" si="0"/>
        <v>2191.59</v>
      </c>
      <c r="H14" s="17">
        <v>2022.9</v>
      </c>
      <c r="I14" s="13">
        <f t="shared" si="1"/>
        <v>2810.6000000000004</v>
      </c>
      <c r="J14" s="17">
        <v>3034.35</v>
      </c>
      <c r="K14" s="13">
        <f t="shared" si="2"/>
        <v>3822.05</v>
      </c>
      <c r="L14" s="17">
        <v>4045.8</v>
      </c>
      <c r="M14" s="13">
        <f t="shared" si="3"/>
        <v>4833.5</v>
      </c>
      <c r="N14" s="17">
        <v>5057.25</v>
      </c>
      <c r="O14" s="13">
        <f t="shared" si="4"/>
        <v>5844.95</v>
      </c>
      <c r="Q14" s="7"/>
      <c r="R14" s="7"/>
      <c r="S14" s="7"/>
    </row>
    <row r="15" spans="1:20" ht="17.25" customHeight="1" x14ac:dyDescent="0.25">
      <c r="A15" s="18">
        <f t="shared" si="6"/>
        <v>7</v>
      </c>
      <c r="B15" s="19">
        <v>6</v>
      </c>
      <c r="C15" s="20">
        <v>1</v>
      </c>
      <c r="D15" s="21">
        <v>734.31</v>
      </c>
      <c r="E15" s="22">
        <f t="shared" si="5"/>
        <v>1522.01</v>
      </c>
      <c r="F15" s="23">
        <v>1494.86</v>
      </c>
      <c r="G15" s="22">
        <f t="shared" si="0"/>
        <v>2282.56</v>
      </c>
      <c r="H15" s="23">
        <v>2382.98</v>
      </c>
      <c r="I15" s="22">
        <f t="shared" si="1"/>
        <v>3170.6800000000003</v>
      </c>
      <c r="J15" s="23">
        <v>3034.35</v>
      </c>
      <c r="K15" s="22">
        <f t="shared" si="2"/>
        <v>3822.05</v>
      </c>
      <c r="L15" s="23">
        <v>4045.8</v>
      </c>
      <c r="M15" s="22">
        <f t="shared" si="3"/>
        <v>4833.5</v>
      </c>
      <c r="N15" s="23">
        <v>5057.25</v>
      </c>
      <c r="O15" s="22">
        <f t="shared" si="4"/>
        <v>5844.95</v>
      </c>
      <c r="Q15" s="7"/>
      <c r="R15" s="7"/>
      <c r="S15" s="7"/>
    </row>
    <row r="16" spans="1:20" x14ac:dyDescent="0.25">
      <c r="D16" s="24"/>
      <c r="K16" s="25"/>
      <c r="Q16" s="7"/>
      <c r="R16" s="7"/>
      <c r="S16" s="7"/>
    </row>
    <row r="17" spans="1:19" ht="49.5" customHeight="1" x14ac:dyDescent="0.25">
      <c r="A17" s="97" t="s">
        <v>19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26"/>
      <c r="O17" s="26"/>
      <c r="Q17" s="7"/>
      <c r="R17" s="7"/>
      <c r="S17" s="7"/>
    </row>
    <row r="18" spans="1:19" ht="18.75" customHeight="1" x14ac:dyDescent="0.25">
      <c r="A18" s="109" t="s">
        <v>7</v>
      </c>
      <c r="B18" s="109" t="s">
        <v>8</v>
      </c>
      <c r="C18" s="109" t="s">
        <v>9</v>
      </c>
      <c r="D18" s="111" t="s">
        <v>10</v>
      </c>
      <c r="E18" s="112"/>
      <c r="F18" s="112"/>
      <c r="G18" s="112"/>
      <c r="H18" s="112"/>
      <c r="I18" s="112"/>
      <c r="J18" s="112"/>
      <c r="K18" s="112"/>
      <c r="L18" s="112"/>
      <c r="M18" s="113"/>
      <c r="N18" s="3"/>
      <c r="O18" s="3"/>
      <c r="Q18" s="7"/>
      <c r="R18" s="7"/>
      <c r="S18" s="7"/>
    </row>
    <row r="19" spans="1:19" ht="16.5" customHeight="1" x14ac:dyDescent="0.25">
      <c r="A19" s="109"/>
      <c r="B19" s="109"/>
      <c r="C19" s="110"/>
      <c r="D19" s="105" t="s">
        <v>11</v>
      </c>
      <c r="E19" s="105"/>
      <c r="F19" s="105" t="s">
        <v>12</v>
      </c>
      <c r="G19" s="105"/>
      <c r="H19" s="105" t="s">
        <v>13</v>
      </c>
      <c r="I19" s="105"/>
      <c r="J19" s="105" t="s">
        <v>14</v>
      </c>
      <c r="K19" s="105"/>
      <c r="L19" s="105" t="s">
        <v>15</v>
      </c>
      <c r="M19" s="105"/>
      <c r="N19" s="3"/>
      <c r="O19" s="3"/>
      <c r="Q19" s="7"/>
      <c r="R19" s="7"/>
      <c r="S19" s="7"/>
    </row>
    <row r="20" spans="1:19" ht="27" customHeight="1" x14ac:dyDescent="0.25">
      <c r="A20" s="109"/>
      <c r="B20" s="109"/>
      <c r="C20" s="110"/>
      <c r="D20" s="6" t="s">
        <v>17</v>
      </c>
      <c r="E20" s="6" t="s">
        <v>18</v>
      </c>
      <c r="F20" s="6" t="s">
        <v>17</v>
      </c>
      <c r="G20" s="6" t="s">
        <v>18</v>
      </c>
      <c r="H20" s="6" t="s">
        <v>17</v>
      </c>
      <c r="I20" s="6" t="s">
        <v>18</v>
      </c>
      <c r="J20" s="6" t="s">
        <v>17</v>
      </c>
      <c r="K20" s="6" t="s">
        <v>18</v>
      </c>
      <c r="L20" s="6" t="s">
        <v>17</v>
      </c>
      <c r="M20" s="6" t="s">
        <v>18</v>
      </c>
      <c r="N20" s="3"/>
      <c r="O20" s="3"/>
      <c r="Q20" s="7"/>
      <c r="R20" s="7"/>
      <c r="S20" s="7"/>
    </row>
    <row r="21" spans="1:19" ht="17.25" customHeight="1" x14ac:dyDescent="0.25">
      <c r="A21" s="9">
        <v>1</v>
      </c>
      <c r="B21" s="10">
        <v>1</v>
      </c>
      <c r="C21" s="11">
        <v>1</v>
      </c>
      <c r="D21" s="27">
        <v>495.68</v>
      </c>
      <c r="E21" s="28">
        <f t="shared" ref="E21:E27" si="7">D21+$S$6</f>
        <v>1283.3800000000001</v>
      </c>
      <c r="F21" s="27">
        <v>1279.6099999999999</v>
      </c>
      <c r="G21" s="28">
        <f t="shared" ref="G21:G27" si="8">F21+$S$6</f>
        <v>2067.31</v>
      </c>
      <c r="H21" s="27">
        <v>2297.77</v>
      </c>
      <c r="I21" s="28">
        <f t="shared" ref="I21:I27" si="9">H21+$S$6</f>
        <v>3085.4700000000003</v>
      </c>
      <c r="J21" s="27">
        <v>3375.88</v>
      </c>
      <c r="K21" s="28">
        <f t="shared" ref="K21:K27" si="10">J21+$S$6</f>
        <v>4163.58</v>
      </c>
      <c r="L21" s="27">
        <v>4221.6000000000004</v>
      </c>
      <c r="M21" s="28">
        <f t="shared" ref="M21:M27" si="11">L21+$S$6</f>
        <v>5009.3</v>
      </c>
      <c r="N21" s="3"/>
      <c r="O21" s="3"/>
      <c r="Q21" s="7"/>
      <c r="R21" s="7"/>
      <c r="S21" s="7"/>
    </row>
    <row r="22" spans="1:19" ht="17.25" customHeight="1" x14ac:dyDescent="0.25">
      <c r="A22" s="14">
        <f>A21+1</f>
        <v>2</v>
      </c>
      <c r="B22" s="15">
        <f>B21+1</f>
        <v>2</v>
      </c>
      <c r="C22" s="16">
        <v>1</v>
      </c>
      <c r="D22" s="17">
        <v>730.04</v>
      </c>
      <c r="E22" s="13">
        <f t="shared" si="7"/>
        <v>1517.74</v>
      </c>
      <c r="F22" s="17">
        <v>1357.82</v>
      </c>
      <c r="G22" s="13">
        <f t="shared" si="8"/>
        <v>2145.52</v>
      </c>
      <c r="H22" s="17">
        <v>2131.5</v>
      </c>
      <c r="I22" s="13">
        <f t="shared" si="9"/>
        <v>2919.2</v>
      </c>
      <c r="J22" s="17">
        <v>3542.57</v>
      </c>
      <c r="K22" s="13">
        <f t="shared" si="10"/>
        <v>4330.2700000000004</v>
      </c>
      <c r="L22" s="17">
        <v>4163.13</v>
      </c>
      <c r="M22" s="13">
        <f t="shared" si="11"/>
        <v>4950.83</v>
      </c>
      <c r="N22" s="3"/>
      <c r="O22" s="3"/>
      <c r="Q22" s="7"/>
      <c r="R22" s="7"/>
      <c r="S22" s="7"/>
    </row>
    <row r="23" spans="1:19" ht="17.25" customHeight="1" x14ac:dyDescent="0.25">
      <c r="A23" s="14">
        <f t="shared" ref="A23:B27" si="12">A22+1</f>
        <v>3</v>
      </c>
      <c r="B23" s="15">
        <f t="shared" si="12"/>
        <v>3</v>
      </c>
      <c r="C23" s="16">
        <v>1</v>
      </c>
      <c r="D23" s="17">
        <v>622.42999999999995</v>
      </c>
      <c r="E23" s="13">
        <f t="shared" si="7"/>
        <v>1410.13</v>
      </c>
      <c r="F23" s="17">
        <v>1309.04</v>
      </c>
      <c r="G23" s="13">
        <f t="shared" si="8"/>
        <v>2096.7399999999998</v>
      </c>
      <c r="H23" s="17">
        <v>2183.61</v>
      </c>
      <c r="I23" s="13">
        <f t="shared" si="9"/>
        <v>2971.3100000000004</v>
      </c>
      <c r="J23" s="17">
        <v>3187.25</v>
      </c>
      <c r="K23" s="13">
        <f t="shared" si="10"/>
        <v>3974.95</v>
      </c>
      <c r="L23" s="17">
        <v>4045.8</v>
      </c>
      <c r="M23" s="13">
        <f t="shared" si="11"/>
        <v>4833.5</v>
      </c>
      <c r="N23" s="3"/>
      <c r="O23" s="3"/>
      <c r="Q23" s="7"/>
      <c r="R23" s="7"/>
      <c r="S23" s="7"/>
    </row>
    <row r="24" spans="1:19" ht="17.25" customHeight="1" x14ac:dyDescent="0.25">
      <c r="A24" s="14">
        <f t="shared" si="12"/>
        <v>4</v>
      </c>
      <c r="B24" s="15">
        <f t="shared" si="12"/>
        <v>4</v>
      </c>
      <c r="C24" s="16">
        <v>1</v>
      </c>
      <c r="D24" s="17">
        <v>339.85</v>
      </c>
      <c r="E24" s="13">
        <f t="shared" si="7"/>
        <v>1127.5500000000002</v>
      </c>
      <c r="F24" s="17">
        <v>1011.45</v>
      </c>
      <c r="G24" s="13">
        <f t="shared" si="8"/>
        <v>1799.15</v>
      </c>
      <c r="H24" s="17">
        <v>2022.9</v>
      </c>
      <c r="I24" s="13">
        <f t="shared" si="9"/>
        <v>2810.6000000000004</v>
      </c>
      <c r="J24" s="17">
        <v>3034.35</v>
      </c>
      <c r="K24" s="13">
        <f t="shared" si="10"/>
        <v>3822.05</v>
      </c>
      <c r="L24" s="17">
        <v>4045.8</v>
      </c>
      <c r="M24" s="13">
        <f t="shared" si="11"/>
        <v>4833.5</v>
      </c>
      <c r="N24" s="3"/>
      <c r="O24" s="3"/>
      <c r="Q24" s="7"/>
      <c r="R24" s="7"/>
      <c r="S24" s="7"/>
    </row>
    <row r="25" spans="1:19" ht="17.25" customHeight="1" x14ac:dyDescent="0.25">
      <c r="A25" s="14">
        <f t="shared" si="12"/>
        <v>5</v>
      </c>
      <c r="B25" s="15">
        <v>4</v>
      </c>
      <c r="C25" s="16">
        <v>2</v>
      </c>
      <c r="D25" s="17">
        <v>462.37</v>
      </c>
      <c r="E25" s="13">
        <f t="shared" si="7"/>
        <v>1250.0700000000002</v>
      </c>
      <c r="F25" s="17">
        <v>1322.64</v>
      </c>
      <c r="G25" s="13">
        <f t="shared" si="8"/>
        <v>2110.34</v>
      </c>
      <c r="H25" s="17">
        <v>2035.04</v>
      </c>
      <c r="I25" s="13">
        <f t="shared" si="9"/>
        <v>2822.74</v>
      </c>
      <c r="J25" s="17">
        <v>3034.35</v>
      </c>
      <c r="K25" s="13">
        <f t="shared" si="10"/>
        <v>3822.05</v>
      </c>
      <c r="L25" s="17">
        <v>4045.8</v>
      </c>
      <c r="M25" s="13">
        <f t="shared" si="11"/>
        <v>4833.5</v>
      </c>
      <c r="N25" s="3"/>
      <c r="O25" s="3"/>
      <c r="Q25" s="7"/>
      <c r="R25" s="7"/>
      <c r="S25" s="7"/>
    </row>
    <row r="26" spans="1:19" ht="17.25" customHeight="1" x14ac:dyDescent="0.25">
      <c r="A26" s="14">
        <f t="shared" si="12"/>
        <v>6</v>
      </c>
      <c r="B26" s="15">
        <f t="shared" si="12"/>
        <v>5</v>
      </c>
      <c r="C26" s="16">
        <v>1</v>
      </c>
      <c r="D26" s="17">
        <v>350.97</v>
      </c>
      <c r="E26" s="13">
        <f t="shared" si="7"/>
        <v>1138.67</v>
      </c>
      <c r="F26" s="17">
        <v>1011.45</v>
      </c>
      <c r="G26" s="13">
        <f t="shared" si="8"/>
        <v>1799.15</v>
      </c>
      <c r="H26" s="17">
        <v>2022.9</v>
      </c>
      <c r="I26" s="13">
        <f t="shared" si="9"/>
        <v>2810.6000000000004</v>
      </c>
      <c r="J26" s="17">
        <v>3034.35</v>
      </c>
      <c r="K26" s="13">
        <f t="shared" si="10"/>
        <v>3822.05</v>
      </c>
      <c r="L26" s="17">
        <v>4045.8</v>
      </c>
      <c r="M26" s="13">
        <f t="shared" si="11"/>
        <v>4833.5</v>
      </c>
      <c r="N26" s="3"/>
      <c r="O26" s="3"/>
      <c r="Q26" s="7"/>
      <c r="R26" s="7"/>
      <c r="S26" s="7"/>
    </row>
    <row r="27" spans="1:19" ht="17.25" customHeight="1" x14ac:dyDescent="0.25">
      <c r="A27" s="18">
        <f t="shared" si="12"/>
        <v>7</v>
      </c>
      <c r="B27" s="19">
        <v>6</v>
      </c>
      <c r="C27" s="20">
        <v>1</v>
      </c>
      <c r="D27" s="23">
        <v>370.46</v>
      </c>
      <c r="E27" s="22">
        <f t="shared" si="7"/>
        <v>1158.1600000000001</v>
      </c>
      <c r="F27" s="23">
        <v>1232.3599999999999</v>
      </c>
      <c r="G27" s="22">
        <f t="shared" si="8"/>
        <v>2020.06</v>
      </c>
      <c r="H27" s="23">
        <v>2105.84</v>
      </c>
      <c r="I27" s="22">
        <f t="shared" si="9"/>
        <v>2893.54</v>
      </c>
      <c r="J27" s="23">
        <v>3034.35</v>
      </c>
      <c r="K27" s="22">
        <f t="shared" si="10"/>
        <v>3822.05</v>
      </c>
      <c r="L27" s="23">
        <v>4045.8</v>
      </c>
      <c r="M27" s="22">
        <f t="shared" si="11"/>
        <v>4833.5</v>
      </c>
      <c r="N27" s="3"/>
      <c r="O27" s="3"/>
      <c r="Q27" s="7"/>
      <c r="R27" s="7"/>
      <c r="S27" s="7"/>
    </row>
    <row r="28" spans="1:19" x14ac:dyDescent="0.25">
      <c r="Q28" s="7"/>
      <c r="R28" s="7"/>
      <c r="S28" s="7"/>
    </row>
    <row r="29" spans="1:19" ht="49.5" customHeight="1" x14ac:dyDescent="0.25">
      <c r="A29" s="79" t="s">
        <v>20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26"/>
      <c r="M29" s="26"/>
      <c r="N29" s="26"/>
      <c r="O29" s="26"/>
      <c r="Q29" s="7"/>
      <c r="R29" s="7"/>
      <c r="S29" s="7"/>
    </row>
    <row r="30" spans="1:19" ht="24" customHeight="1" x14ac:dyDescent="0.25">
      <c r="A30" s="109" t="s">
        <v>7</v>
      </c>
      <c r="B30" s="109" t="s">
        <v>8</v>
      </c>
      <c r="C30" s="109" t="s">
        <v>9</v>
      </c>
      <c r="D30" s="111" t="s">
        <v>10</v>
      </c>
      <c r="E30" s="112"/>
      <c r="F30" s="112"/>
      <c r="G30" s="112"/>
      <c r="H30" s="112"/>
      <c r="I30" s="112"/>
      <c r="J30" s="112"/>
      <c r="K30" s="113"/>
      <c r="L30" s="3"/>
      <c r="M30" s="3"/>
      <c r="N30" s="3"/>
      <c r="O30" s="3"/>
      <c r="Q30" s="7"/>
      <c r="R30" s="7"/>
      <c r="S30" s="7"/>
    </row>
    <row r="31" spans="1:19" ht="18" customHeight="1" x14ac:dyDescent="0.25">
      <c r="A31" s="109"/>
      <c r="B31" s="109"/>
      <c r="C31" s="110"/>
      <c r="D31" s="105" t="s">
        <v>11</v>
      </c>
      <c r="E31" s="105"/>
      <c r="F31" s="105" t="s">
        <v>12</v>
      </c>
      <c r="G31" s="105"/>
      <c r="H31" s="105" t="s">
        <v>13</v>
      </c>
      <c r="I31" s="105"/>
      <c r="J31" s="105" t="s">
        <v>14</v>
      </c>
      <c r="K31" s="105"/>
      <c r="L31" s="3"/>
      <c r="M31" s="3"/>
      <c r="N31" s="3"/>
      <c r="O31" s="3"/>
      <c r="Q31" s="7"/>
      <c r="R31" s="7"/>
      <c r="S31" s="7"/>
    </row>
    <row r="32" spans="1:19" ht="20.25" customHeight="1" x14ac:dyDescent="0.25">
      <c r="A32" s="109"/>
      <c r="B32" s="109"/>
      <c r="C32" s="110"/>
      <c r="D32" s="6" t="s">
        <v>17</v>
      </c>
      <c r="E32" s="6" t="s">
        <v>18</v>
      </c>
      <c r="F32" s="6" t="s">
        <v>17</v>
      </c>
      <c r="G32" s="6" t="s">
        <v>18</v>
      </c>
      <c r="H32" s="6" t="s">
        <v>17</v>
      </c>
      <c r="I32" s="6" t="s">
        <v>18</v>
      </c>
      <c r="J32" s="6" t="s">
        <v>17</v>
      </c>
      <c r="K32" s="6" t="s">
        <v>18</v>
      </c>
      <c r="L32" s="3"/>
      <c r="M32" s="3"/>
      <c r="N32" s="3"/>
      <c r="O32" s="3"/>
      <c r="Q32" s="7"/>
      <c r="R32" s="7"/>
      <c r="S32" s="7"/>
    </row>
    <row r="33" spans="1:19" ht="20.25" customHeight="1" x14ac:dyDescent="0.25">
      <c r="A33" s="29"/>
      <c r="B33" s="30"/>
      <c r="C33" s="30"/>
      <c r="D33" s="83" t="s">
        <v>21</v>
      </c>
      <c r="E33" s="84"/>
      <c r="F33" s="84"/>
      <c r="G33" s="84"/>
      <c r="H33" s="84"/>
      <c r="I33" s="84"/>
      <c r="J33" s="84"/>
      <c r="K33" s="85"/>
      <c r="L33" s="3"/>
      <c r="M33" s="3"/>
      <c r="N33" s="3"/>
      <c r="O33" s="3"/>
      <c r="Q33" s="7"/>
      <c r="R33" s="7"/>
      <c r="S33" s="7"/>
    </row>
    <row r="34" spans="1:19" x14ac:dyDescent="0.25">
      <c r="A34" s="9">
        <v>1</v>
      </c>
      <c r="B34" s="10">
        <v>1</v>
      </c>
      <c r="C34" s="11">
        <v>1</v>
      </c>
      <c r="D34" s="27">
        <v>660.08</v>
      </c>
      <c r="E34" s="28">
        <f t="shared" ref="E34:E40" si="13">D34+$S$6</f>
        <v>1447.7800000000002</v>
      </c>
      <c r="F34" s="27">
        <v>1284.6500000000001</v>
      </c>
      <c r="G34" s="28">
        <f t="shared" ref="G34:G40" si="14">F34+$S$6</f>
        <v>2072.3500000000004</v>
      </c>
      <c r="H34" s="27">
        <v>2664.16</v>
      </c>
      <c r="I34" s="28">
        <f t="shared" ref="I34:I40" si="15">H34+$S$6</f>
        <v>3451.8599999999997</v>
      </c>
      <c r="J34" s="27">
        <v>3034.35</v>
      </c>
      <c r="K34" s="28">
        <f t="shared" ref="K34:K40" si="16">J34+$S$6</f>
        <v>3822.05</v>
      </c>
      <c r="L34" s="3"/>
      <c r="M34" s="3"/>
      <c r="N34" s="3"/>
      <c r="O34" s="3"/>
      <c r="Q34" s="7"/>
      <c r="R34" s="7"/>
      <c r="S34" s="7"/>
    </row>
    <row r="35" spans="1:19" x14ac:dyDescent="0.25">
      <c r="A35" s="14">
        <f>A34+1</f>
        <v>2</v>
      </c>
      <c r="B35" s="15">
        <f>B34+1</f>
        <v>2</v>
      </c>
      <c r="C35" s="16">
        <v>1</v>
      </c>
      <c r="D35" s="17">
        <v>431.61</v>
      </c>
      <c r="E35" s="13">
        <f t="shared" si="13"/>
        <v>1219.31</v>
      </c>
      <c r="F35" s="17">
        <v>1159.74</v>
      </c>
      <c r="G35" s="13">
        <f t="shared" si="14"/>
        <v>1947.44</v>
      </c>
      <c r="H35" s="17">
        <v>2073.4699999999998</v>
      </c>
      <c r="I35" s="13">
        <f t="shared" si="15"/>
        <v>2861.17</v>
      </c>
      <c r="J35" s="17">
        <v>3240.69</v>
      </c>
      <c r="K35" s="13">
        <f t="shared" si="16"/>
        <v>4028.3900000000003</v>
      </c>
      <c r="L35" s="3"/>
      <c r="M35" s="3"/>
      <c r="N35" s="3"/>
      <c r="O35" s="3"/>
      <c r="Q35" s="7"/>
      <c r="R35" s="7"/>
      <c r="S35" s="7"/>
    </row>
    <row r="36" spans="1:19" x14ac:dyDescent="0.25">
      <c r="A36" s="18">
        <f t="shared" ref="A36:B36" si="17">A35+1</f>
        <v>3</v>
      </c>
      <c r="B36" s="19">
        <f t="shared" si="17"/>
        <v>3</v>
      </c>
      <c r="C36" s="20">
        <v>1</v>
      </c>
      <c r="D36" s="23">
        <v>489.04</v>
      </c>
      <c r="E36" s="22">
        <f t="shared" si="13"/>
        <v>1276.74</v>
      </c>
      <c r="F36" s="23">
        <v>1182.49</v>
      </c>
      <c r="G36" s="22">
        <f t="shared" si="14"/>
        <v>1970.19</v>
      </c>
      <c r="H36" s="23">
        <v>2209.0100000000002</v>
      </c>
      <c r="I36" s="22">
        <f t="shared" si="15"/>
        <v>2996.71</v>
      </c>
      <c r="J36" s="23">
        <v>3034.35</v>
      </c>
      <c r="K36" s="22">
        <f t="shared" si="16"/>
        <v>3822.05</v>
      </c>
      <c r="L36" s="3"/>
      <c r="M36" s="3"/>
      <c r="N36" s="3"/>
      <c r="O36" s="3"/>
      <c r="Q36" s="7"/>
      <c r="R36" s="7"/>
      <c r="S36" s="7"/>
    </row>
    <row r="37" spans="1:19" ht="15.75" customHeight="1" x14ac:dyDescent="0.25">
      <c r="A37" s="31"/>
      <c r="B37" s="32"/>
      <c r="C37" s="33"/>
      <c r="D37" s="83" t="s">
        <v>22</v>
      </c>
      <c r="E37" s="84"/>
      <c r="F37" s="84"/>
      <c r="G37" s="84"/>
      <c r="H37" s="84"/>
      <c r="I37" s="84"/>
      <c r="J37" s="84"/>
      <c r="K37" s="85"/>
      <c r="L37" s="3"/>
      <c r="M37" s="3"/>
      <c r="N37" s="3"/>
      <c r="O37" s="3"/>
      <c r="Q37" s="7"/>
      <c r="R37" s="7"/>
      <c r="S37" s="7"/>
    </row>
    <row r="38" spans="1:19" x14ac:dyDescent="0.25">
      <c r="A38" s="9">
        <f t="shared" ref="A38:A40" si="18">A37+1</f>
        <v>1</v>
      </c>
      <c r="B38" s="10">
        <v>1</v>
      </c>
      <c r="C38" s="11">
        <v>1</v>
      </c>
      <c r="D38" s="27">
        <v>739.09</v>
      </c>
      <c r="E38" s="28">
        <f t="shared" si="13"/>
        <v>1526.79</v>
      </c>
      <c r="F38" s="27">
        <v>1114.92</v>
      </c>
      <c r="G38" s="28">
        <f t="shared" si="14"/>
        <v>1902.6200000000001</v>
      </c>
      <c r="H38" s="27">
        <v>2724.85</v>
      </c>
      <c r="I38" s="28">
        <f t="shared" si="15"/>
        <v>3512.55</v>
      </c>
      <c r="J38" s="27">
        <v>3072.79</v>
      </c>
      <c r="K38" s="28">
        <f t="shared" si="16"/>
        <v>3860.49</v>
      </c>
      <c r="L38" s="3"/>
      <c r="M38" s="3"/>
      <c r="N38" s="3"/>
      <c r="O38" s="3"/>
      <c r="Q38" s="7"/>
      <c r="R38" s="7"/>
      <c r="S38" s="7"/>
    </row>
    <row r="39" spans="1:19" x14ac:dyDescent="0.25">
      <c r="A39" s="14">
        <f t="shared" si="18"/>
        <v>2</v>
      </c>
      <c r="B39" s="15">
        <v>3</v>
      </c>
      <c r="C39" s="16">
        <v>1</v>
      </c>
      <c r="D39" s="17">
        <v>341.87</v>
      </c>
      <c r="E39" s="13">
        <f t="shared" si="13"/>
        <v>1129.5700000000002</v>
      </c>
      <c r="F39" s="17">
        <v>1446.37</v>
      </c>
      <c r="G39" s="13">
        <f t="shared" si="14"/>
        <v>2234.0699999999997</v>
      </c>
      <c r="H39" s="17">
        <v>2022.9</v>
      </c>
      <c r="I39" s="13">
        <f t="shared" si="15"/>
        <v>2810.6000000000004</v>
      </c>
      <c r="J39" s="17">
        <v>3034.35</v>
      </c>
      <c r="K39" s="13">
        <f t="shared" si="16"/>
        <v>3822.05</v>
      </c>
      <c r="L39" s="3"/>
      <c r="M39" s="3"/>
      <c r="N39" s="3"/>
      <c r="O39" s="3"/>
      <c r="Q39" s="7"/>
      <c r="R39" s="7"/>
      <c r="S39" s="7"/>
    </row>
    <row r="40" spans="1:19" x14ac:dyDescent="0.25">
      <c r="A40" s="18">
        <f t="shared" si="18"/>
        <v>3</v>
      </c>
      <c r="B40" s="19">
        <v>6</v>
      </c>
      <c r="C40" s="20">
        <v>1</v>
      </c>
      <c r="D40" s="23">
        <v>635.19000000000005</v>
      </c>
      <c r="E40" s="22">
        <f t="shared" si="13"/>
        <v>1422.89</v>
      </c>
      <c r="F40" s="23">
        <v>1489.57</v>
      </c>
      <c r="G40" s="22">
        <f t="shared" si="14"/>
        <v>2277.27</v>
      </c>
      <c r="H40" s="23">
        <v>2440.0300000000002</v>
      </c>
      <c r="I40" s="22">
        <f t="shared" si="15"/>
        <v>3227.7300000000005</v>
      </c>
      <c r="J40" s="23">
        <v>3296.65</v>
      </c>
      <c r="K40" s="22">
        <f t="shared" si="16"/>
        <v>4084.3500000000004</v>
      </c>
      <c r="L40" s="3"/>
      <c r="M40" s="3"/>
      <c r="N40" s="3"/>
      <c r="O40" s="3"/>
      <c r="Q40" s="7"/>
      <c r="R40" s="7"/>
      <c r="S40" s="7"/>
    </row>
    <row r="41" spans="1:19" x14ac:dyDescent="0.25">
      <c r="A41" s="34"/>
      <c r="B41" s="35"/>
      <c r="C41" s="35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Q41" s="7"/>
      <c r="R41" s="7"/>
      <c r="S41" s="7"/>
    </row>
    <row r="42" spans="1:19" ht="45" customHeight="1" x14ac:dyDescent="0.25">
      <c r="A42" s="97" t="s">
        <v>23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Q42" s="7"/>
      <c r="R42" s="7"/>
      <c r="S42" s="7"/>
    </row>
    <row r="43" spans="1:19" ht="42" customHeight="1" x14ac:dyDescent="0.25">
      <c r="A43" s="37" t="s">
        <v>24</v>
      </c>
      <c r="B43" s="114" t="s">
        <v>25</v>
      </c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05" t="s">
        <v>26</v>
      </c>
      <c r="O43" s="105"/>
      <c r="Q43" s="5" t="s">
        <v>27</v>
      </c>
      <c r="R43" s="7"/>
      <c r="S43" s="7"/>
    </row>
    <row r="44" spans="1:19" x14ac:dyDescent="0.25">
      <c r="A44" s="37">
        <v>1</v>
      </c>
      <c r="B44" s="106" t="s">
        <v>28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7">
        <f>Q44*$R$6</f>
        <v>335.24641571000001</v>
      </c>
      <c r="O44" s="107"/>
      <c r="Q44" s="38">
        <v>325.48195700000002</v>
      </c>
      <c r="R44" s="7"/>
      <c r="S44" s="7"/>
    </row>
    <row r="45" spans="1:19" x14ac:dyDescent="0.25">
      <c r="A45" s="37">
        <f>A44+1</f>
        <v>2</v>
      </c>
      <c r="B45" s="106" t="s">
        <v>29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7">
        <f t="shared" ref="N45:N47" si="19">Q45*$R$6</f>
        <v>251.92916466000003</v>
      </c>
      <c r="O45" s="107"/>
      <c r="Q45" s="38">
        <v>244.59142200000002</v>
      </c>
      <c r="R45" s="39"/>
      <c r="S45" s="7"/>
    </row>
    <row r="46" spans="1:19" x14ac:dyDescent="0.25">
      <c r="A46" s="37">
        <f t="shared" ref="A46" si="20">A45+1</f>
        <v>3</v>
      </c>
      <c r="B46" s="106" t="s">
        <v>30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7">
        <f t="shared" si="19"/>
        <v>371.89212960000003</v>
      </c>
      <c r="O46" s="107"/>
      <c r="Q46" s="38">
        <v>361.06032000000005</v>
      </c>
      <c r="R46" s="39"/>
      <c r="S46" s="7"/>
    </row>
    <row r="47" spans="1:19" x14ac:dyDescent="0.25">
      <c r="A47" s="37">
        <v>4</v>
      </c>
      <c r="B47" s="106" t="s">
        <v>31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7">
        <f t="shared" si="19"/>
        <v>2121.4850187899997</v>
      </c>
      <c r="O47" s="107"/>
      <c r="Q47" s="38">
        <v>2059.6941929999998</v>
      </c>
      <c r="R47" s="39"/>
      <c r="S47" s="7"/>
    </row>
    <row r="48" spans="1:19" x14ac:dyDescent="0.25">
      <c r="Q48" s="40"/>
      <c r="R48" s="40"/>
    </row>
    <row r="49" spans="1:16" ht="52.5" customHeight="1" x14ac:dyDescent="0.25">
      <c r="A49" s="71" t="s">
        <v>32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</row>
    <row r="50" spans="1:16" ht="21" customHeight="1" x14ac:dyDescent="0.25">
      <c r="A50" s="108" t="s">
        <v>33</v>
      </c>
      <c r="B50" s="108"/>
      <c r="C50" s="108"/>
      <c r="D50" s="108"/>
      <c r="E50" s="108" t="s">
        <v>34</v>
      </c>
      <c r="F50" s="108"/>
      <c r="G50" s="108"/>
      <c r="H50" s="108"/>
      <c r="I50" s="108"/>
      <c r="J50" s="108"/>
      <c r="K50" s="108"/>
      <c r="L50" s="42"/>
      <c r="M50" s="42"/>
      <c r="N50" s="42"/>
      <c r="O50" s="42"/>
    </row>
    <row r="51" spans="1:16" x14ac:dyDescent="0.25">
      <c r="A51" s="102" t="s">
        <v>35</v>
      </c>
      <c r="B51" s="102"/>
      <c r="C51" s="102"/>
      <c r="D51" s="102"/>
      <c r="E51" s="103" t="s">
        <v>36</v>
      </c>
      <c r="F51" s="103"/>
      <c r="G51" s="103"/>
      <c r="H51" s="103"/>
      <c r="I51" s="103"/>
      <c r="J51" s="103"/>
      <c r="K51" s="103"/>
      <c r="L51" s="42"/>
      <c r="M51" s="42"/>
      <c r="N51" s="42"/>
      <c r="O51" s="42"/>
    </row>
    <row r="52" spans="1:16" x14ac:dyDescent="0.25">
      <c r="A52" s="102" t="s">
        <v>37</v>
      </c>
      <c r="B52" s="102"/>
      <c r="C52" s="102"/>
      <c r="D52" s="102"/>
      <c r="E52" s="103" t="s">
        <v>38</v>
      </c>
      <c r="F52" s="103"/>
      <c r="G52" s="103"/>
      <c r="H52" s="103"/>
      <c r="I52" s="103"/>
      <c r="J52" s="103"/>
      <c r="K52" s="103"/>
      <c r="L52" s="42"/>
      <c r="M52" s="42"/>
      <c r="N52" s="42"/>
      <c r="O52" s="42"/>
    </row>
    <row r="53" spans="1:16" x14ac:dyDescent="0.25">
      <c r="A53" s="102" t="s">
        <v>39</v>
      </c>
      <c r="B53" s="102"/>
      <c r="C53" s="102"/>
      <c r="D53" s="102"/>
      <c r="E53" s="103" t="s">
        <v>40</v>
      </c>
      <c r="F53" s="103"/>
      <c r="G53" s="103"/>
      <c r="H53" s="103"/>
      <c r="I53" s="103"/>
      <c r="J53" s="103"/>
      <c r="K53" s="103"/>
      <c r="L53" s="42"/>
      <c r="M53" s="42"/>
      <c r="N53" s="42"/>
      <c r="O53" s="42"/>
    </row>
    <row r="54" spans="1:16" x14ac:dyDescent="0.25">
      <c r="A54" s="102" t="s">
        <v>41</v>
      </c>
      <c r="B54" s="102"/>
      <c r="C54" s="102"/>
      <c r="D54" s="102"/>
      <c r="E54" s="103" t="s">
        <v>42</v>
      </c>
      <c r="F54" s="103"/>
      <c r="G54" s="103"/>
      <c r="H54" s="103"/>
      <c r="I54" s="103"/>
      <c r="J54" s="103"/>
      <c r="K54" s="103"/>
      <c r="L54" s="42"/>
      <c r="M54" s="42"/>
      <c r="N54" s="42"/>
      <c r="O54" s="42"/>
    </row>
    <row r="55" spans="1:16" x14ac:dyDescent="0.25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6" x14ac:dyDescent="0.25">
      <c r="A56" s="43" t="s">
        <v>43</v>
      </c>
      <c r="B56" s="42" t="s">
        <v>44</v>
      </c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6" x14ac:dyDescent="0.25">
      <c r="A57" s="43" t="s">
        <v>45</v>
      </c>
      <c r="B57" s="42" t="s">
        <v>46</v>
      </c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6" ht="30.75" customHeight="1" x14ac:dyDescent="0.25">
      <c r="A58" s="44" t="s">
        <v>47</v>
      </c>
      <c r="B58" s="104" t="s">
        <v>48</v>
      </c>
      <c r="C58" s="104"/>
      <c r="D58" s="104"/>
      <c r="E58" s="104"/>
      <c r="F58" s="104"/>
      <c r="G58" s="104"/>
      <c r="H58" s="104"/>
      <c r="I58" s="104"/>
      <c r="J58" s="104"/>
      <c r="K58" s="104"/>
    </row>
    <row r="59" spans="1:16" x14ac:dyDescent="0.25">
      <c r="A59" s="45" t="s">
        <v>49</v>
      </c>
      <c r="B59" s="71" t="s">
        <v>50</v>
      </c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</row>
    <row r="60" spans="1:16" x14ac:dyDescent="0.25">
      <c r="A60" s="45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</row>
    <row r="61" spans="1:16" ht="50.25" customHeight="1" x14ac:dyDescent="0.25">
      <c r="A61" s="1" t="s">
        <v>51</v>
      </c>
      <c r="B61" s="101" t="s">
        <v>52</v>
      </c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</row>
    <row r="62" spans="1:16" ht="54" customHeight="1" x14ac:dyDescent="0.25">
      <c r="A62" s="46" t="s">
        <v>53</v>
      </c>
      <c r="B62" s="72" t="s">
        <v>54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</row>
    <row r="63" spans="1:16" ht="49.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47"/>
    </row>
  </sheetData>
  <mergeCells count="58">
    <mergeCell ref="A5:O5"/>
    <mergeCell ref="A6:A8"/>
    <mergeCell ref="B6:B8"/>
    <mergeCell ref="C6:C8"/>
    <mergeCell ref="D6:O6"/>
    <mergeCell ref="D7:E7"/>
    <mergeCell ref="F7:G7"/>
    <mergeCell ref="H7:I7"/>
    <mergeCell ref="J7:K7"/>
    <mergeCell ref="L7:M7"/>
    <mergeCell ref="N7:O7"/>
    <mergeCell ref="D33:K33"/>
    <mergeCell ref="D37:K37"/>
    <mergeCell ref="A42:O42"/>
    <mergeCell ref="B43:M43"/>
    <mergeCell ref="A17:M17"/>
    <mergeCell ref="A18:A20"/>
    <mergeCell ref="B18:B20"/>
    <mergeCell ref="C18:C20"/>
    <mergeCell ref="D18:M18"/>
    <mergeCell ref="D19:E19"/>
    <mergeCell ref="F19:G19"/>
    <mergeCell ref="H19:I19"/>
    <mergeCell ref="J19:K19"/>
    <mergeCell ref="L19:M19"/>
    <mergeCell ref="A29:K29"/>
    <mergeCell ref="A30:A32"/>
    <mergeCell ref="B30:B32"/>
    <mergeCell ref="C30:C32"/>
    <mergeCell ref="D30:K30"/>
    <mergeCell ref="D31:E31"/>
    <mergeCell ref="F31:G31"/>
    <mergeCell ref="H31:I31"/>
    <mergeCell ref="J31:K31"/>
    <mergeCell ref="N43:O43"/>
    <mergeCell ref="A52:D52"/>
    <mergeCell ref="E52:K52"/>
    <mergeCell ref="B45:M45"/>
    <mergeCell ref="N45:O45"/>
    <mergeCell ref="B46:M46"/>
    <mergeCell ref="N46:O46"/>
    <mergeCell ref="B47:M47"/>
    <mergeCell ref="N47:O47"/>
    <mergeCell ref="A49:O49"/>
    <mergeCell ref="A50:D50"/>
    <mergeCell ref="E50:K50"/>
    <mergeCell ref="A51:D51"/>
    <mergeCell ref="E51:K51"/>
    <mergeCell ref="B44:M44"/>
    <mergeCell ref="N44:O44"/>
    <mergeCell ref="B61:O61"/>
    <mergeCell ref="B62:O62"/>
    <mergeCell ref="A53:D53"/>
    <mergeCell ref="E53:K53"/>
    <mergeCell ref="A54:D54"/>
    <mergeCell ref="E54:K54"/>
    <mergeCell ref="B58:K58"/>
    <mergeCell ref="B59:O59"/>
  </mergeCells>
  <pageMargins left="0.70866141732283472" right="0.11811023622047245" top="0.35433070866141736" bottom="0.35433070866141736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3.3.8 тариф (4)</vt:lpstr>
      <vt:lpstr>3.3.8 тариф</vt:lpstr>
      <vt:lpstr>'3.3.8 тариф'!Область_печати</vt:lpstr>
      <vt:lpstr>'3.3.8 тариф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2025-03-31T11:36:23Z</cp:lastPrinted>
  <dcterms:created xsi:type="dcterms:W3CDTF">2025-01-27T07:09:53Z</dcterms:created>
  <dcterms:modified xsi:type="dcterms:W3CDTF">2025-03-31T14:20:02Z</dcterms:modified>
</cp:coreProperties>
</file>